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rtic\Desktop\Financijski plan 2025\"/>
    </mc:Choice>
  </mc:AlternateContent>
  <xr:revisionPtr revIDLastSave="0" documentId="13_ncr:1_{8F9D367C-A9F2-4E32-856E-CA5342B8865C}" xr6:coauthVersionLast="47" xr6:coauthVersionMax="47" xr10:uidLastSave="{00000000-0000-0000-0000-000000000000}"/>
  <bookViews>
    <workbookView xWindow="-120" yWindow="-120" windowWidth="29040" windowHeight="15840" firstSheet="2" activeTab="7" xr2:uid="{00000000-000D-0000-FFFF-FFFF00000000}"/>
  </bookViews>
  <sheets>
    <sheet name="SAŽETAK" sheetId="10" r:id="rId1"/>
    <sheet name=" Račun prihoda i rashoda" sheetId="3" r:id="rId2"/>
    <sheet name="List1" sheetId="11" r:id="rId3"/>
    <sheet name="Prihodi i rashodi po izvorima" sheetId="8" r:id="rId4"/>
    <sheet name="Rashodi prema funkcijskoj kl" sheetId="5" r:id="rId5"/>
    <sheet name="Račun financiranja" sheetId="6" r:id="rId6"/>
    <sheet name="Račun financiranja po izvorima" sheetId="9" r:id="rId7"/>
    <sheet name="POSEBNI DIO" sheetId="7" r:id="rId8"/>
    <sheet name="List2" sheetId="2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F8" i="9"/>
  <c r="E8" i="9"/>
  <c r="D8" i="9"/>
  <c r="C8" i="9"/>
  <c r="B8" i="9"/>
  <c r="F17" i="9"/>
  <c r="E17" i="9"/>
  <c r="D17" i="9"/>
  <c r="C17" i="9"/>
  <c r="F19" i="9"/>
  <c r="E19" i="9"/>
  <c r="D19" i="9"/>
  <c r="C19" i="9"/>
  <c r="B19" i="9"/>
  <c r="F15" i="9"/>
  <c r="E15" i="9"/>
  <c r="D15" i="9"/>
  <c r="B15" i="9"/>
  <c r="I102" i="7"/>
  <c r="H102" i="7"/>
  <c r="I85" i="7"/>
  <c r="H85" i="7"/>
  <c r="G85" i="7"/>
  <c r="F118" i="7"/>
  <c r="F85" i="7"/>
  <c r="E69" i="7"/>
  <c r="E85" i="7"/>
  <c r="F15" i="10" l="1"/>
  <c r="G15" i="10"/>
  <c r="H15" i="10"/>
  <c r="I15" i="10"/>
  <c r="J15" i="10"/>
  <c r="F18" i="10"/>
  <c r="G18" i="10"/>
  <c r="H18" i="10"/>
  <c r="I18" i="10"/>
  <c r="J18" i="10"/>
  <c r="E13" i="7"/>
  <c r="E11" i="7"/>
  <c r="G13" i="7"/>
  <c r="I13" i="7"/>
  <c r="H13" i="7"/>
  <c r="F13" i="7"/>
  <c r="E81" i="7"/>
  <c r="E119" i="7"/>
  <c r="E118" i="7" s="1"/>
  <c r="F63" i="7"/>
  <c r="G63" i="7"/>
  <c r="H63" i="7"/>
  <c r="I63" i="7"/>
  <c r="I69" i="7"/>
  <c r="I81" i="7"/>
  <c r="I105" i="7"/>
  <c r="I104" i="7" s="1"/>
  <c r="I109" i="7"/>
  <c r="I108" i="7" s="1"/>
  <c r="I119" i="7"/>
  <c r="I118" i="7" s="1"/>
  <c r="H105" i="7"/>
  <c r="H104" i="7" s="1"/>
  <c r="G105" i="7"/>
  <c r="G104" i="7" s="1"/>
  <c r="H109" i="7"/>
  <c r="H108" i="7" s="1"/>
  <c r="H119" i="7"/>
  <c r="H118" i="7" s="1"/>
  <c r="H69" i="7"/>
  <c r="H81" i="7"/>
  <c r="E80" i="7" l="1"/>
  <c r="E79" i="7" s="1"/>
  <c r="E78" i="7" s="1"/>
  <c r="I80" i="7"/>
  <c r="I79" i="7" s="1"/>
  <c r="I78" i="7" s="1"/>
  <c r="H80" i="7"/>
  <c r="H79" i="7" s="1"/>
  <c r="H78" i="7" s="1"/>
  <c r="G119" i="7"/>
  <c r="G118" i="7" s="1"/>
  <c r="G109" i="7"/>
  <c r="G108" i="7" s="1"/>
  <c r="G81" i="7"/>
  <c r="G69" i="7"/>
  <c r="F109" i="7"/>
  <c r="F108" i="7" s="1"/>
  <c r="E109" i="7"/>
  <c r="E108" i="7" s="1"/>
  <c r="F104" i="7"/>
  <c r="F69" i="7"/>
  <c r="F81" i="7"/>
  <c r="E68" i="7"/>
  <c r="E63" i="7"/>
  <c r="D26" i="3"/>
  <c r="H31" i="3"/>
  <c r="G31" i="3"/>
  <c r="H26" i="3"/>
  <c r="G26" i="3"/>
  <c r="G61" i="7"/>
  <c r="G60" i="7" s="1"/>
  <c r="G10" i="7" s="1"/>
  <c r="F26" i="3"/>
  <c r="F31" i="3"/>
  <c r="H11" i="3"/>
  <c r="H10" i="3" s="1"/>
  <c r="G11" i="3"/>
  <c r="G10" i="3" s="1"/>
  <c r="F11" i="3"/>
  <c r="F10" i="3" s="1"/>
  <c r="C33" i="8"/>
  <c r="F38" i="8"/>
  <c r="E38" i="8"/>
  <c r="D38" i="8"/>
  <c r="F34" i="8"/>
  <c r="E34" i="8"/>
  <c r="D34" i="8"/>
  <c r="F41" i="8"/>
  <c r="E41" i="8"/>
  <c r="D41" i="8"/>
  <c r="F44" i="8"/>
  <c r="E44" i="8"/>
  <c r="D44" i="8"/>
  <c r="F47" i="8"/>
  <c r="E47" i="8"/>
  <c r="D47" i="8"/>
  <c r="F11" i="8"/>
  <c r="E11" i="8"/>
  <c r="D11" i="8"/>
  <c r="F15" i="8"/>
  <c r="E15" i="8"/>
  <c r="D15" i="8"/>
  <c r="F18" i="8"/>
  <c r="E18" i="8"/>
  <c r="D18" i="8"/>
  <c r="F21" i="8"/>
  <c r="E21" i="8"/>
  <c r="D21" i="8"/>
  <c r="F24" i="8"/>
  <c r="E24" i="8"/>
  <c r="D24" i="8"/>
  <c r="I98" i="7"/>
  <c r="I97" i="7" s="1"/>
  <c r="I96" i="7" s="1"/>
  <c r="I95" i="7" s="1"/>
  <c r="H98" i="7"/>
  <c r="H97" i="7" s="1"/>
  <c r="H96" i="7" s="1"/>
  <c r="H95" i="7" s="1"/>
  <c r="I61" i="7"/>
  <c r="I60" i="7" s="1"/>
  <c r="I10" i="7" s="1"/>
  <c r="H61" i="7"/>
  <c r="H60" i="7" s="1"/>
  <c r="H10" i="7" s="1"/>
  <c r="G98" i="7"/>
  <c r="G97" i="7" s="1"/>
  <c r="G96" i="7" s="1"/>
  <c r="G95" i="7" s="1"/>
  <c r="F98" i="7"/>
  <c r="F97" i="7" s="1"/>
  <c r="F96" i="7" s="1"/>
  <c r="F95" i="7" s="1"/>
  <c r="F61" i="7"/>
  <c r="F60" i="7" s="1"/>
  <c r="G25" i="3" l="1"/>
  <c r="G80" i="7"/>
  <c r="G79" i="7" s="1"/>
  <c r="G78" i="7" s="1"/>
  <c r="F80" i="7"/>
  <c r="G103" i="7"/>
  <c r="F103" i="7"/>
  <c r="F102" i="7"/>
  <c r="G102" i="7"/>
  <c r="H25" i="3"/>
  <c r="E103" i="7"/>
  <c r="E102" i="7"/>
  <c r="H68" i="7"/>
  <c r="H67" i="7" s="1"/>
  <c r="H7" i="7" s="1"/>
  <c r="F68" i="7"/>
  <c r="F67" i="7" s="1"/>
  <c r="F9" i="7" s="1"/>
  <c r="G68" i="7"/>
  <c r="G67" i="7" s="1"/>
  <c r="I68" i="7"/>
  <c r="I67" i="7" s="1"/>
  <c r="I7" i="7" s="1"/>
  <c r="F33" i="8"/>
  <c r="F10" i="8"/>
  <c r="E10" i="8"/>
  <c r="D10" i="8"/>
  <c r="F25" i="3"/>
  <c r="D33" i="8"/>
  <c r="E33" i="8"/>
  <c r="E61" i="7"/>
  <c r="E97" i="7"/>
  <c r="E96" i="7" s="1"/>
  <c r="E95" i="7" s="1"/>
  <c r="F79" i="7" l="1"/>
  <c r="F7" i="7" s="1"/>
  <c r="G7" i="7"/>
  <c r="E60" i="7"/>
  <c r="E10" i="7" s="1"/>
  <c r="F8" i="7"/>
  <c r="I8" i="7"/>
  <c r="G8" i="7"/>
  <c r="H8" i="7"/>
  <c r="E67" i="7"/>
  <c r="E9" i="7" l="1"/>
  <c r="F78" i="7"/>
  <c r="E8" i="7"/>
  <c r="E7" i="7" s="1"/>
  <c r="C47" i="8"/>
  <c r="C44" i="8"/>
  <c r="C41" i="8"/>
  <c r="C34" i="8"/>
  <c r="C11" i="8"/>
  <c r="C15" i="8"/>
  <c r="C18" i="8"/>
  <c r="C21" i="8"/>
  <c r="C24" i="8"/>
  <c r="B47" i="8"/>
  <c r="B44" i="8"/>
  <c r="B38" i="8"/>
  <c r="B34" i="8"/>
  <c r="B11" i="8"/>
  <c r="B15" i="8"/>
  <c r="B18" i="8"/>
  <c r="B21" i="8"/>
  <c r="B24" i="8"/>
  <c r="E26" i="3"/>
  <c r="D31" i="3"/>
  <c r="D25" i="3" s="1"/>
  <c r="D11" i="3"/>
  <c r="D10" i="3" s="1"/>
  <c r="D18" i="3"/>
  <c r="E18" i="3"/>
  <c r="E10" i="3"/>
  <c r="B33" i="8" l="1"/>
  <c r="E25" i="3"/>
  <c r="C10" i="8"/>
  <c r="B10" i="8"/>
  <c r="H41" i="10"/>
  <c r="I41" i="10" s="1"/>
  <c r="I44" i="10" s="1"/>
  <c r="J41" i="10" s="1"/>
  <c r="J44" i="10" s="1"/>
  <c r="J28" i="10"/>
  <c r="I28" i="10"/>
  <c r="H28" i="10"/>
  <c r="G28" i="10"/>
  <c r="F28" i="10"/>
  <c r="J21" i="10" l="1"/>
  <c r="J29" i="10" s="1"/>
  <c r="J35" i="10" s="1"/>
  <c r="J36" i="10" s="1"/>
  <c r="I21" i="10"/>
  <c r="I29" i="10" s="1"/>
  <c r="I35" i="10" s="1"/>
  <c r="I36" i="10" s="1"/>
  <c r="H21" i="10"/>
  <c r="H29" i="10" s="1"/>
  <c r="H35" i="10" s="1"/>
  <c r="H36" i="10" s="1"/>
  <c r="G21" i="10"/>
  <c r="G29" i="10" s="1"/>
  <c r="G35" i="10" s="1"/>
  <c r="G36" i="10" s="1"/>
  <c r="F21" i="10"/>
  <c r="F29" i="10" s="1"/>
  <c r="F35" i="10" s="1"/>
</calcChain>
</file>

<file path=xl/sharedStrings.xml><?xml version="1.0" encoding="utf-8"?>
<sst xmlns="http://schemas.openxmlformats.org/spreadsheetml/2006/main" count="328" uniqueCount="185">
  <si>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</si>
  <si>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</si>
  <si>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</si>
  <si>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</si>
  <si>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</si>
  <si>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</si>
  <si>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</si>
  <si>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</si>
  <si>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</si>
  <si>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</si>
  <si>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</si>
  <si>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</si>
  <si>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</si>
  <si>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</si>
  <si>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</si>
  <si>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</si>
  <si>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</si>
  <si>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</si>
  <si>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</si>
  <si>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</si>
  <si>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</si>
  <si>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</si>
  <si>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</si>
  <si>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</si>
  <si>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</si>
  <si>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</si>
  <si>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</si>
  <si>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</si>
  <si>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</si>
  <si>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</si>
  <si>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</si>
  <si>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</si>
  <si>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</si>
  <si>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</si>
  <si>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</si>
  <si>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</si>
  <si>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</si>
  <si>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</si>
  <si>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</si>
  <si>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</si>
  <si>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</si>
  <si>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</si>
  <si>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</si>
  <si>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</si>
  <si>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</si>
  <si>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</si>
  <si>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</si>
  <si>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</si>
  <si>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</si>
  <si>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</si>
  <si>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</si>
  <si>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</si>
  <si>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</si>
  <si>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</si>
  <si>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</si>
  <si>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</si>
  <si>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</si>
  <si>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</si>
  <si>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</si>
  <si>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</si>
  <si>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</si>
  <si>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</si>
  <si>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</si>
  <si>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</si>
  <si>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</si>
  <si>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</si>
  <si>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</si>
  <si>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</si>
  <si>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</si>
  <si>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</si>
  <si>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</si>
  <si>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</si>
  <si>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</si>
  <si>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Prihodi od upravnih i administrativnih pristojbi, pristojbi po posebnim propisima i naknada</t>
  </si>
  <si>
    <t>Prihodi od prodaje proizvoda i roba te pruženih usluga, prihodi od donacija te povrati po protestnim jamstvima</t>
  </si>
  <si>
    <t>Financijski rashodi</t>
  </si>
  <si>
    <t>2 Donacije</t>
  </si>
  <si>
    <t>2.1 Donacije</t>
  </si>
  <si>
    <t>3.1. Vlastiti prihodi</t>
  </si>
  <si>
    <t xml:space="preserve"> 4.3 Ostali prihodi za posebne namjene</t>
  </si>
  <si>
    <t>5.3 Projekti EU</t>
  </si>
  <si>
    <t>PROGRAM J01</t>
  </si>
  <si>
    <t>OBRAZOVANJE</t>
  </si>
  <si>
    <t>Seminari,tečajevi,str.ispiti</t>
  </si>
  <si>
    <t>Uredski materijal</t>
  </si>
  <si>
    <t>Električna energija</t>
  </si>
  <si>
    <t>Plin</t>
  </si>
  <si>
    <t>Benzin</t>
  </si>
  <si>
    <t>Služ.,radna i zaštit.odj.i obu</t>
  </si>
  <si>
    <t>Poštarina</t>
  </si>
  <si>
    <t>Komunalne usluge</t>
  </si>
  <si>
    <t>Zakupnine i najamnine</t>
  </si>
  <si>
    <t xml:space="preserve">Zdravstveni pregledi </t>
  </si>
  <si>
    <t>Premije osiguranja imovine</t>
  </si>
  <si>
    <t>Rashodi za službena putovanja</t>
  </si>
  <si>
    <t>Naknada za prijevoz na posaoi s posla</t>
  </si>
  <si>
    <t>Ost.materijal za potr.red.poslovanja</t>
  </si>
  <si>
    <t>Sitni inventar</t>
  </si>
  <si>
    <t>Ostale usluge promidžbe i informir.</t>
  </si>
  <si>
    <t>Grafičke i tiskarske usluge, kopiranja</t>
  </si>
  <si>
    <t>Ostale nespomenute usluge</t>
  </si>
  <si>
    <t>Članarine</t>
  </si>
  <si>
    <t>Sudske,javnobilježničke i dr.pristojbe</t>
  </si>
  <si>
    <t>Ostali nespomenuti rashodi poslovanja</t>
  </si>
  <si>
    <t>Usluge banaka</t>
  </si>
  <si>
    <t>Ostale intelektualne usluge</t>
  </si>
  <si>
    <t>PROGRAM 1003</t>
  </si>
  <si>
    <t>Izvor financiranja 1.1</t>
  </si>
  <si>
    <t>Plaće za zaposlene</t>
  </si>
  <si>
    <t>DONACIJE</t>
  </si>
  <si>
    <t>Izvor financiranja 2.1</t>
  </si>
  <si>
    <t>VLASTITI PRIHODI</t>
  </si>
  <si>
    <t>Usluge telefona, telefaksa</t>
  </si>
  <si>
    <t>Ostale računalne usluge</t>
  </si>
  <si>
    <t xml:space="preserve">Financijski rashodi </t>
  </si>
  <si>
    <t>Izvor financiranja 5.2</t>
  </si>
  <si>
    <t>Reprezentacija</t>
  </si>
  <si>
    <t>Kazne, penali</t>
  </si>
  <si>
    <t>1.1 Prihodi iz nadležnog proračuna - izvorni prihodi Općine Sveti Križ Začretje</t>
  </si>
  <si>
    <t>Program 1003</t>
  </si>
  <si>
    <t>PREDŠKOLSKI ODGOJ I OBRAZOVANJE</t>
  </si>
  <si>
    <t>Aktivnost A100002</t>
  </si>
  <si>
    <t>Redoviti program odgoja i obrazovanja djece rane i predškolske djece</t>
  </si>
  <si>
    <t>Nakn. za korišt. Os. aut.u sl.svrhe</t>
  </si>
  <si>
    <t>Pedagoška dokumentacija</t>
  </si>
  <si>
    <t>Didaktički materijal</t>
  </si>
  <si>
    <t>Stručna literatura</t>
  </si>
  <si>
    <t>Materijal i sredstva za čišćenje</t>
  </si>
  <si>
    <t>Materijal za higijenske potrebe</t>
  </si>
  <si>
    <t>Osnovni materijal i sirovine</t>
  </si>
  <si>
    <t>Ostali mat. za proizvodnju en.-peleti</t>
  </si>
  <si>
    <t>Mater.i dije.za tek.i inv.odža.zgrade</t>
  </si>
  <si>
    <t>Mater.i dije.za tek.i inv.odža.opreme</t>
  </si>
  <si>
    <t>Usl.tek.i inves.održavanja zgrade</t>
  </si>
  <si>
    <t>Usluge interneta</t>
  </si>
  <si>
    <t>Usl.tek.i inves.održavanja opreme</t>
  </si>
  <si>
    <t>Elektronski mediji</t>
  </si>
  <si>
    <t>Opskrba vodom</t>
  </si>
  <si>
    <t>Iznošenje i odvoz smeća</t>
  </si>
  <si>
    <t>Održavanje računalnih programa</t>
  </si>
  <si>
    <t>Uređenje prostora</t>
  </si>
  <si>
    <t>Ostali rashodi</t>
  </si>
  <si>
    <t>Ostale kazne</t>
  </si>
  <si>
    <t>Aktivnost 100003</t>
  </si>
  <si>
    <t>Aktivnost A100004</t>
  </si>
  <si>
    <t>Računalna oprema</t>
  </si>
  <si>
    <t>Uredska oprema i namještaj</t>
  </si>
  <si>
    <t>Uređaji, strojevi i oprema za ost.namj.</t>
  </si>
  <si>
    <t>Višegodišnji nasadi</t>
  </si>
  <si>
    <t>Ulaganje u računalne programe</t>
  </si>
  <si>
    <t>Aktivnost 100001</t>
  </si>
  <si>
    <t>OPĆI PRIHODI I PRIMICI-OPĆINA SVETI KRIŽ ZAČRETJE-IZVORNI PRIHODI</t>
  </si>
  <si>
    <t>Ostali rashodi za zaposlene</t>
  </si>
  <si>
    <t>Doprinos za zdravstveno osiguranje</t>
  </si>
  <si>
    <t>Seminari, tečajevi, str.ispiti</t>
  </si>
  <si>
    <t>didaktički materijal</t>
  </si>
  <si>
    <t>Knjige, slikovnice</t>
  </si>
  <si>
    <t>Komunikacijska oprema</t>
  </si>
  <si>
    <t>5.2 Državni proračun</t>
  </si>
  <si>
    <t>DRŽAVNI PRORAČUN (Ministarstvo znanosti i obrazovanja i Središnji drž.ured za demografiju i mlade)</t>
  </si>
  <si>
    <t>Ostali mat. za pot.red. Poslovanja</t>
  </si>
  <si>
    <t>Rashodi za nab.nef.imovine</t>
  </si>
  <si>
    <t>Osnovni mat., sirovine i namirnice</t>
  </si>
  <si>
    <t>Lijekovi</t>
  </si>
  <si>
    <t>1.1 Prihodi iz nadležnog proračuna - izvorni prihodi Općina Sveti Križ Začretje</t>
  </si>
  <si>
    <t xml:space="preserve">Plin </t>
  </si>
  <si>
    <t>Izvor financiranja 3.1</t>
  </si>
  <si>
    <t>Trg Julija Lembergera 7</t>
  </si>
  <si>
    <t>Dječji vrtić Sveti Križ Začretje</t>
  </si>
  <si>
    <t>49223 Sveti Križ Začretje</t>
  </si>
  <si>
    <t>PRIJEDLOG FINANCIJSKOG PLANA DJEČJEG VRTIĆA SVETI KRIŽ ZAČRETJE
ZA 2025. I PROJEKCIJA ZA 2026. I 2026. GODINU</t>
  </si>
  <si>
    <t>Izvršenje 2023.*</t>
  </si>
  <si>
    <t>Plan 2024.</t>
  </si>
  <si>
    <t>Proračun za 2025.</t>
  </si>
  <si>
    <t>Projekcija proračuna
za 2027.</t>
  </si>
  <si>
    <t>FINANCIJSKI PLAN DJEČJEG VRTIĆA SVETI KRIŽ ZAČRETJE
ZA 2025. I PROJEKCIJA ZA 2026. I 2027. GODINU</t>
  </si>
  <si>
    <t>Izvršenje 2023.</t>
  </si>
  <si>
    <t>Plan za 2025.</t>
  </si>
  <si>
    <t>Projekcija 
za 2027.</t>
  </si>
  <si>
    <t>laboratorijske usluge</t>
  </si>
  <si>
    <t>Naknada zbog nezap. Osoba sa inval.</t>
  </si>
  <si>
    <t>KLASA:400-01/24-01/008</t>
  </si>
  <si>
    <t>URBROJ: 2197-53-03-24-1</t>
  </si>
  <si>
    <t>Sveti Križ Začretje, 26. studeni 2024.</t>
  </si>
  <si>
    <t>Raspored prihoda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</si>
</sst>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6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16" fontId="8" fillId="2" borderId="3" xfId="0" quotePrefix="1" applyNumberFormat="1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4" fontId="8" fillId="2" borderId="4" xfId="0" quotePrefix="1" applyNumberFormat="1" applyFont="1" applyFill="1" applyBorder="1" applyAlignment="1">
      <alignment horizontal="right" vertical="center" wrapText="1"/>
    </xf>
    <xf numFmtId="4" fontId="7" fillId="2" borderId="4" xfId="0" quotePrefix="1" applyNumberFormat="1" applyFont="1" applyFill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9" fillId="2" borderId="4" xfId="0" quotePrefix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3" fillId="2" borderId="6" xfId="0" applyFont="1" applyFill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3" fillId="2" borderId="4" xfId="0" applyFont="1" applyFill="1" applyBorder="1" applyAlignment="1">
      <alignment vertical="center"/>
    </xf>
    <xf numFmtId="4" fontId="23" fillId="0" borderId="0" xfId="0" applyNumberFormat="1" applyFont="1"/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/>
    <xf numFmtId="0" fontId="25" fillId="0" borderId="2" xfId="0" applyFont="1" applyBorder="1"/>
    <xf numFmtId="0" fontId="3" fillId="2" borderId="3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left"/>
    </xf>
    <xf numFmtId="0" fontId="26" fillId="0" borderId="2" xfId="0" applyFont="1" applyBorder="1"/>
    <xf numFmtId="0" fontId="6" fillId="2" borderId="3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2" fontId="26" fillId="0" borderId="3" xfId="0" applyNumberFormat="1" applyFont="1" applyBorder="1"/>
    <xf numFmtId="2" fontId="25" fillId="0" borderId="3" xfId="0" applyNumberFormat="1" applyFont="1" applyBorder="1"/>
    <xf numFmtId="4" fontId="6" fillId="2" borderId="3" xfId="0" applyNumberFormat="1" applyFont="1" applyFill="1" applyBorder="1" applyAlignment="1">
      <alignment horizontal="right" wrapText="1"/>
    </xf>
    <xf numFmtId="4" fontId="26" fillId="0" borderId="2" xfId="0" applyNumberFormat="1" applyFont="1" applyBorder="1"/>
    <xf numFmtId="4" fontId="25" fillId="0" borderId="2" xfId="0" applyNumberFormat="1" applyFont="1" applyBorder="1"/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3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7" fillId="0" borderId="0" xfId="0" applyFont="1"/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vertical="center"/>
    </xf>
    <xf numFmtId="0" fontId="9" fillId="0" borderId="4" xfId="0" quotePrefix="1" applyFont="1" applyBorder="1" applyAlignment="1">
      <alignment horizontal="left" vertical="center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opLeftCell="A10" workbookViewId="0">
      <selection activeCell="K27" sqref="K27"/>
    </sheetView>
  </sheetViews>
  <sheetFormatPr defaultRowHeight="15" x14ac:dyDescent="0.25"/>
  <cols>
    <col min="5" max="10" width="25.28515625" customWidth="1"/>
  </cols>
  <sheetData>
    <row r="1" spans="1:10" ht="14.25" customHeight="1" x14ac:dyDescent="0.25">
      <c r="A1" t="s">
        <v>168</v>
      </c>
    </row>
    <row r="2" spans="1:10" ht="14.25" customHeight="1" x14ac:dyDescent="0.25">
      <c r="A2" t="s">
        <v>167</v>
      </c>
    </row>
    <row r="3" spans="1:10" ht="14.25" customHeight="1" x14ac:dyDescent="0.25">
      <c r="A3" t="s">
        <v>169</v>
      </c>
    </row>
    <row r="4" spans="1:10" ht="14.25" customHeight="1" x14ac:dyDescent="0.25"/>
    <row r="5" spans="1:10" ht="14.25" customHeight="1" x14ac:dyDescent="0.25">
      <c r="A5" s="125" t="s">
        <v>181</v>
      </c>
      <c r="B5" s="125"/>
      <c r="C5" s="125"/>
      <c r="D5" s="125"/>
    </row>
    <row r="6" spans="1:10" ht="14.25" customHeight="1" x14ac:dyDescent="0.25">
      <c r="A6" s="125" t="s">
        <v>182</v>
      </c>
      <c r="B6" s="125"/>
      <c r="C6" s="125"/>
      <c r="D6" s="125"/>
    </row>
    <row r="7" spans="1:10" ht="14.25" customHeight="1" x14ac:dyDescent="0.25">
      <c r="A7" s="125" t="s">
        <v>183</v>
      </c>
      <c r="B7" s="125"/>
      <c r="C7" s="125"/>
      <c r="D7" s="125"/>
    </row>
    <row r="8" spans="1:10" ht="42" customHeight="1" x14ac:dyDescent="0.25">
      <c r="A8" s="131" t="s">
        <v>170</v>
      </c>
      <c r="B8" s="131"/>
      <c r="C8" s="131"/>
      <c r="D8" s="131"/>
      <c r="E8" s="131"/>
      <c r="F8" s="131"/>
      <c r="G8" s="131"/>
      <c r="H8" s="131"/>
      <c r="I8" s="131"/>
      <c r="J8" s="131"/>
    </row>
    <row r="9" spans="1:10" ht="18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.75" customHeight="1" x14ac:dyDescent="0.25">
      <c r="A10" s="131" t="s">
        <v>24</v>
      </c>
      <c r="B10" s="131"/>
      <c r="C10" s="131"/>
      <c r="D10" s="131"/>
      <c r="E10" s="131"/>
      <c r="F10" s="131"/>
      <c r="G10" s="131"/>
      <c r="H10" s="131"/>
      <c r="I10" s="131"/>
      <c r="J10" s="131"/>
    </row>
    <row r="11" spans="1:10" ht="18" x14ac:dyDescent="0.25">
      <c r="A11" s="4"/>
      <c r="B11" s="4"/>
      <c r="C11" s="4"/>
      <c r="D11" s="4"/>
      <c r="E11" s="4"/>
      <c r="F11" s="4"/>
      <c r="G11" s="4"/>
      <c r="H11" s="4"/>
      <c r="I11" s="5"/>
      <c r="J11" s="5"/>
    </row>
    <row r="12" spans="1:10" ht="15.75" customHeight="1" x14ac:dyDescent="0.25">
      <c r="A12" s="131" t="s">
        <v>30</v>
      </c>
      <c r="B12" s="131"/>
      <c r="C12" s="131"/>
      <c r="D12" s="131"/>
      <c r="E12" s="131"/>
      <c r="F12" s="131"/>
      <c r="G12" s="131"/>
      <c r="H12" s="131"/>
      <c r="I12" s="131"/>
      <c r="J12" s="131"/>
    </row>
    <row r="13" spans="1:10" ht="18" x14ac:dyDescent="0.25">
      <c r="A13" s="1"/>
      <c r="B13" s="2"/>
      <c r="C13" s="2"/>
      <c r="D13" s="2"/>
      <c r="E13" s="6"/>
      <c r="F13" s="7"/>
      <c r="G13" s="7"/>
      <c r="H13" s="7"/>
      <c r="I13" s="7"/>
      <c r="J13" s="31" t="s">
        <v>38</v>
      </c>
    </row>
    <row r="14" spans="1:10" ht="25.5" x14ac:dyDescent="0.25">
      <c r="A14" s="27"/>
      <c r="B14" s="28"/>
      <c r="C14" s="28"/>
      <c r="D14" s="29"/>
      <c r="E14" s="30"/>
      <c r="F14" s="3" t="s">
        <v>171</v>
      </c>
      <c r="G14" s="3" t="s">
        <v>172</v>
      </c>
      <c r="H14" s="3" t="s">
        <v>173</v>
      </c>
      <c r="I14" s="3" t="s">
        <v>45</v>
      </c>
      <c r="J14" s="3" t="s">
        <v>174</v>
      </c>
    </row>
    <row r="15" spans="1:10" ht="15" customHeight="1" x14ac:dyDescent="0.25">
      <c r="A15" s="132" t="s">
        <v>0</v>
      </c>
      <c r="B15" s="133"/>
      <c r="C15" s="133"/>
      <c r="D15" s="133"/>
      <c r="E15" s="134"/>
      <c r="F15" s="113">
        <f>F16+F17</f>
        <v>570841.23</v>
      </c>
      <c r="G15" s="113">
        <f t="shared" ref="G15:J15" si="0">G16+G17</f>
        <v>704250</v>
      </c>
      <c r="H15" s="113">
        <f t="shared" si="0"/>
        <v>900516</v>
      </c>
      <c r="I15" s="113">
        <f t="shared" si="0"/>
        <v>974516</v>
      </c>
      <c r="J15" s="113">
        <f t="shared" si="0"/>
        <v>979516</v>
      </c>
    </row>
    <row r="16" spans="1:10" ht="15" customHeight="1" x14ac:dyDescent="0.25">
      <c r="A16" s="135" t="s">
        <v>39</v>
      </c>
      <c r="B16" s="136"/>
      <c r="C16" s="136"/>
      <c r="D16" s="136"/>
      <c r="E16" s="137"/>
      <c r="F16" s="112">
        <v>570841.23</v>
      </c>
      <c r="G16" s="112">
        <v>704250</v>
      </c>
      <c r="H16" s="112">
        <v>900516</v>
      </c>
      <c r="I16" s="112">
        <v>974516</v>
      </c>
      <c r="J16" s="112">
        <v>979516</v>
      </c>
    </row>
    <row r="17" spans="1:10" x14ac:dyDescent="0.25">
      <c r="A17" s="129" t="s">
        <v>40</v>
      </c>
      <c r="B17" s="138"/>
      <c r="C17" s="138"/>
      <c r="D17" s="138"/>
      <c r="E17" s="139"/>
      <c r="F17" s="112">
        <v>0</v>
      </c>
      <c r="G17" s="112">
        <v>0</v>
      </c>
      <c r="H17" s="112">
        <v>0</v>
      </c>
      <c r="I17" s="112">
        <v>0</v>
      </c>
      <c r="J17" s="112">
        <v>0</v>
      </c>
    </row>
    <row r="18" spans="1:10" x14ac:dyDescent="0.25">
      <c r="A18" s="32" t="s">
        <v>1</v>
      </c>
      <c r="B18" s="41"/>
      <c r="C18" s="41"/>
      <c r="D18" s="41"/>
      <c r="E18" s="41"/>
      <c r="F18" s="113">
        <f>F19+F20</f>
        <v>559061.4</v>
      </c>
      <c r="G18" s="113">
        <f t="shared" ref="G18:J18" si="1">G19+G20</f>
        <v>704250</v>
      </c>
      <c r="H18" s="113">
        <f t="shared" si="1"/>
        <v>900516</v>
      </c>
      <c r="I18" s="113">
        <f t="shared" si="1"/>
        <v>974516</v>
      </c>
      <c r="J18" s="113">
        <f t="shared" si="1"/>
        <v>979516</v>
      </c>
    </row>
    <row r="19" spans="1:10" x14ac:dyDescent="0.25">
      <c r="A19" s="140" t="s">
        <v>41</v>
      </c>
      <c r="B19" s="141"/>
      <c r="C19" s="141"/>
      <c r="D19" s="141"/>
      <c r="E19" s="141"/>
      <c r="F19" s="112">
        <v>547340.84</v>
      </c>
      <c r="G19" s="112">
        <v>693450</v>
      </c>
      <c r="H19" s="112">
        <v>879716</v>
      </c>
      <c r="I19" s="112">
        <v>971816</v>
      </c>
      <c r="J19" s="114">
        <v>976816</v>
      </c>
    </row>
    <row r="20" spans="1:10" x14ac:dyDescent="0.25">
      <c r="A20" s="129" t="s">
        <v>42</v>
      </c>
      <c r="B20" s="130"/>
      <c r="C20" s="130"/>
      <c r="D20" s="130"/>
      <c r="E20" s="130"/>
      <c r="F20" s="112">
        <v>11720.56</v>
      </c>
      <c r="G20" s="112">
        <v>10800</v>
      </c>
      <c r="H20" s="112">
        <v>20800</v>
      </c>
      <c r="I20" s="112">
        <v>2700</v>
      </c>
      <c r="J20" s="114">
        <v>2700</v>
      </c>
    </row>
    <row r="21" spans="1:10" x14ac:dyDescent="0.25">
      <c r="A21" s="142" t="s">
        <v>64</v>
      </c>
      <c r="B21" s="143"/>
      <c r="C21" s="143"/>
      <c r="D21" s="143"/>
      <c r="E21" s="143"/>
      <c r="F21" s="113">
        <f>F15-F18</f>
        <v>11779.829999999958</v>
      </c>
      <c r="G21" s="113">
        <f t="shared" ref="G21:J21" si="2">G15-G18</f>
        <v>0</v>
      </c>
      <c r="H21" s="113">
        <f t="shared" si="2"/>
        <v>0</v>
      </c>
      <c r="I21" s="113">
        <f t="shared" si="2"/>
        <v>0</v>
      </c>
      <c r="J21" s="113">
        <f t="shared" si="2"/>
        <v>0</v>
      </c>
    </row>
    <row r="22" spans="1:10" ht="18" x14ac:dyDescent="0.25">
      <c r="A22" s="4"/>
      <c r="B22" s="22"/>
      <c r="C22" s="22"/>
      <c r="D22" s="22"/>
      <c r="E22" s="22"/>
      <c r="F22" s="22"/>
      <c r="G22" s="22"/>
      <c r="H22" s="23"/>
      <c r="I22" s="23"/>
      <c r="J22" s="23"/>
    </row>
    <row r="23" spans="1:10" ht="15.75" x14ac:dyDescent="0.25">
      <c r="A23" s="131" t="s">
        <v>31</v>
      </c>
      <c r="B23" s="144"/>
      <c r="C23" s="144"/>
      <c r="D23" s="144"/>
      <c r="E23" s="144"/>
      <c r="F23" s="144"/>
      <c r="G23" s="144"/>
      <c r="H23" s="144"/>
      <c r="I23" s="144"/>
      <c r="J23" s="144"/>
    </row>
    <row r="24" spans="1:10" ht="18" x14ac:dyDescent="0.25">
      <c r="A24" s="4"/>
      <c r="B24" s="22"/>
      <c r="C24" s="22"/>
      <c r="D24" s="22"/>
      <c r="E24" s="22"/>
      <c r="F24" s="22"/>
      <c r="G24" s="22"/>
      <c r="H24" s="23"/>
      <c r="I24" s="23"/>
      <c r="J24" s="23"/>
    </row>
    <row r="25" spans="1:10" ht="25.5" x14ac:dyDescent="0.25">
      <c r="A25" s="27"/>
      <c r="B25" s="28"/>
      <c r="C25" s="28"/>
      <c r="D25" s="29"/>
      <c r="E25" s="30"/>
      <c r="F25" s="3" t="s">
        <v>171</v>
      </c>
      <c r="G25" s="3" t="s">
        <v>172</v>
      </c>
      <c r="H25" s="3" t="s">
        <v>173</v>
      </c>
      <c r="I25" s="3" t="s">
        <v>45</v>
      </c>
      <c r="J25" s="3" t="s">
        <v>174</v>
      </c>
    </row>
    <row r="26" spans="1:10" x14ac:dyDescent="0.25">
      <c r="A26" s="129" t="s">
        <v>43</v>
      </c>
      <c r="B26" s="130"/>
      <c r="C26" s="130"/>
      <c r="D26" s="130"/>
      <c r="E26" s="130"/>
      <c r="F26" s="112">
        <v>0</v>
      </c>
      <c r="G26" s="112">
        <v>0</v>
      </c>
      <c r="H26" s="112">
        <v>0</v>
      </c>
      <c r="I26" s="112">
        <v>0</v>
      </c>
      <c r="J26" s="114">
        <v>0</v>
      </c>
    </row>
    <row r="27" spans="1:10" x14ac:dyDescent="0.25">
      <c r="A27" s="129" t="s">
        <v>44</v>
      </c>
      <c r="B27" s="130"/>
      <c r="C27" s="130"/>
      <c r="D27" s="130"/>
      <c r="E27" s="130"/>
      <c r="F27" s="112">
        <v>0</v>
      </c>
      <c r="G27" s="112">
        <v>0</v>
      </c>
      <c r="H27" s="112">
        <v>0</v>
      </c>
      <c r="I27" s="112">
        <v>0</v>
      </c>
      <c r="J27" s="114">
        <v>0</v>
      </c>
    </row>
    <row r="28" spans="1:10" x14ac:dyDescent="0.25">
      <c r="A28" s="142" t="s">
        <v>2</v>
      </c>
      <c r="B28" s="143"/>
      <c r="C28" s="143"/>
      <c r="D28" s="143"/>
      <c r="E28" s="143"/>
      <c r="F28" s="113">
        <f>F26-F27</f>
        <v>0</v>
      </c>
      <c r="G28" s="113">
        <f t="shared" ref="G28:J28" si="3">G26-G27</f>
        <v>0</v>
      </c>
      <c r="H28" s="113">
        <f t="shared" si="3"/>
        <v>0</v>
      </c>
      <c r="I28" s="113">
        <f t="shared" si="3"/>
        <v>0</v>
      </c>
      <c r="J28" s="113">
        <f t="shared" si="3"/>
        <v>0</v>
      </c>
    </row>
    <row r="29" spans="1:10" x14ac:dyDescent="0.25">
      <c r="A29" s="142" t="s">
        <v>65</v>
      </c>
      <c r="B29" s="143"/>
      <c r="C29" s="143"/>
      <c r="D29" s="143"/>
      <c r="E29" s="143"/>
      <c r="F29" s="113">
        <f>F21+F28</f>
        <v>11779.829999999958</v>
      </c>
      <c r="G29" s="113">
        <f t="shared" ref="G29:J29" si="4">G21+G28</f>
        <v>0</v>
      </c>
      <c r="H29" s="113">
        <f t="shared" si="4"/>
        <v>0</v>
      </c>
      <c r="I29" s="113">
        <f t="shared" si="4"/>
        <v>0</v>
      </c>
      <c r="J29" s="113">
        <f t="shared" si="4"/>
        <v>0</v>
      </c>
    </row>
    <row r="30" spans="1:10" ht="18" x14ac:dyDescent="0.25">
      <c r="A30" s="21"/>
      <c r="B30" s="22"/>
      <c r="C30" s="22"/>
      <c r="D30" s="22"/>
      <c r="E30" s="22"/>
      <c r="F30" s="22"/>
      <c r="G30" s="22"/>
      <c r="H30" s="23"/>
      <c r="I30" s="23"/>
      <c r="J30" s="23"/>
    </row>
    <row r="31" spans="1:10" ht="15.75" x14ac:dyDescent="0.25">
      <c r="A31" s="131" t="s">
        <v>66</v>
      </c>
      <c r="B31" s="144"/>
      <c r="C31" s="144"/>
      <c r="D31" s="144"/>
      <c r="E31" s="144"/>
      <c r="F31" s="144"/>
      <c r="G31" s="144"/>
      <c r="H31" s="144"/>
      <c r="I31" s="144"/>
      <c r="J31" s="144"/>
    </row>
    <row r="32" spans="1:10" ht="15.75" x14ac:dyDescent="0.25">
      <c r="A32" s="39"/>
      <c r="B32" s="40"/>
      <c r="C32" s="40"/>
      <c r="D32" s="40"/>
      <c r="E32" s="40"/>
      <c r="F32" s="40"/>
      <c r="G32" s="40"/>
      <c r="H32" s="40"/>
      <c r="I32" s="40"/>
      <c r="J32" s="40"/>
    </row>
    <row r="33" spans="1:10" ht="25.5" x14ac:dyDescent="0.25">
      <c r="A33" s="27"/>
      <c r="B33" s="28"/>
      <c r="C33" s="28"/>
      <c r="D33" s="29"/>
      <c r="E33" s="30"/>
      <c r="F33" s="3" t="s">
        <v>171</v>
      </c>
      <c r="G33" s="3" t="s">
        <v>172</v>
      </c>
      <c r="H33" s="3" t="s">
        <v>173</v>
      </c>
      <c r="I33" s="3" t="s">
        <v>45</v>
      </c>
      <c r="J33" s="3" t="s">
        <v>174</v>
      </c>
    </row>
    <row r="34" spans="1:10" ht="15" customHeight="1" x14ac:dyDescent="0.25">
      <c r="A34" s="147" t="s">
        <v>67</v>
      </c>
      <c r="B34" s="148"/>
      <c r="C34" s="148"/>
      <c r="D34" s="148"/>
      <c r="E34" s="149"/>
      <c r="F34" s="115">
        <v>9375.14</v>
      </c>
      <c r="G34" s="115">
        <v>0</v>
      </c>
      <c r="H34" s="115">
        <v>0</v>
      </c>
      <c r="I34" s="115">
        <v>0</v>
      </c>
      <c r="J34" s="116">
        <v>0</v>
      </c>
    </row>
    <row r="35" spans="1:10" ht="15" customHeight="1" x14ac:dyDescent="0.25">
      <c r="A35" s="142" t="s">
        <v>68</v>
      </c>
      <c r="B35" s="143"/>
      <c r="C35" s="143"/>
      <c r="D35" s="143"/>
      <c r="E35" s="143"/>
      <c r="F35" s="117">
        <f>F29+F34</f>
        <v>21154.969999999958</v>
      </c>
      <c r="G35" s="117">
        <f t="shared" ref="G35:J35" si="5">G29+G34</f>
        <v>0</v>
      </c>
      <c r="H35" s="117">
        <f t="shared" si="5"/>
        <v>0</v>
      </c>
      <c r="I35" s="117">
        <f t="shared" si="5"/>
        <v>0</v>
      </c>
      <c r="J35" s="118">
        <f t="shared" si="5"/>
        <v>0</v>
      </c>
    </row>
    <row r="36" spans="1:10" ht="45" customHeight="1" x14ac:dyDescent="0.25">
      <c r="A36" s="132" t="s">
        <v>69</v>
      </c>
      <c r="B36" s="133"/>
      <c r="C36" s="133"/>
      <c r="D36" s="133"/>
      <c r="E36" s="134"/>
      <c r="F36" s="117"/>
      <c r="G36" s="117">
        <f t="shared" ref="G36:J36" si="6">G21+G28+G34-G35</f>
        <v>0</v>
      </c>
      <c r="H36" s="117">
        <f t="shared" si="6"/>
        <v>0</v>
      </c>
      <c r="I36" s="117">
        <f t="shared" si="6"/>
        <v>0</v>
      </c>
      <c r="J36" s="118">
        <f t="shared" si="6"/>
        <v>0</v>
      </c>
    </row>
    <row r="37" spans="1:10" ht="15.75" x14ac:dyDescent="0.25">
      <c r="A37" s="42"/>
      <c r="B37" s="43"/>
      <c r="C37" s="43"/>
      <c r="D37" s="43"/>
      <c r="E37" s="43"/>
      <c r="F37" s="43"/>
      <c r="G37" s="43"/>
      <c r="H37" s="43"/>
      <c r="I37" s="43"/>
      <c r="J37" s="43"/>
    </row>
    <row r="38" spans="1:10" ht="15.75" x14ac:dyDescent="0.25">
      <c r="A38" s="150" t="s">
        <v>63</v>
      </c>
      <c r="B38" s="150"/>
      <c r="C38" s="150"/>
      <c r="D38" s="150"/>
      <c r="E38" s="150"/>
      <c r="F38" s="150"/>
      <c r="G38" s="150"/>
      <c r="H38" s="150"/>
      <c r="I38" s="150"/>
      <c r="J38" s="150"/>
    </row>
    <row r="39" spans="1:10" ht="18" x14ac:dyDescent="0.25">
      <c r="A39" s="44"/>
      <c r="B39" s="45"/>
      <c r="C39" s="45"/>
      <c r="D39" s="45"/>
      <c r="E39" s="45"/>
      <c r="F39" s="45"/>
      <c r="G39" s="45"/>
      <c r="H39" s="46"/>
      <c r="I39" s="46"/>
      <c r="J39" s="46"/>
    </row>
    <row r="40" spans="1:10" ht="25.5" x14ac:dyDescent="0.25">
      <c r="A40" s="47"/>
      <c r="B40" s="48"/>
      <c r="C40" s="48"/>
      <c r="D40" s="49"/>
      <c r="E40" s="50"/>
      <c r="F40" s="51" t="s">
        <v>171</v>
      </c>
      <c r="G40" s="51" t="s">
        <v>172</v>
      </c>
      <c r="H40" s="51" t="s">
        <v>173</v>
      </c>
      <c r="I40" s="51" t="s">
        <v>45</v>
      </c>
      <c r="J40" s="51" t="s">
        <v>174</v>
      </c>
    </row>
    <row r="41" spans="1:10" x14ac:dyDescent="0.25">
      <c r="A41" s="147" t="s">
        <v>67</v>
      </c>
      <c r="B41" s="148"/>
      <c r="C41" s="148"/>
      <c r="D41" s="148"/>
      <c r="E41" s="149"/>
      <c r="F41" s="115"/>
      <c r="G41" s="115"/>
      <c r="H41" s="115">
        <f>G44</f>
        <v>0</v>
      </c>
      <c r="I41" s="115">
        <f>H44</f>
        <v>0</v>
      </c>
      <c r="J41" s="116">
        <f>I44</f>
        <v>0</v>
      </c>
    </row>
    <row r="42" spans="1:10" ht="28.5" customHeight="1" x14ac:dyDescent="0.25">
      <c r="A42" s="147" t="s">
        <v>70</v>
      </c>
      <c r="B42" s="148"/>
      <c r="C42" s="148"/>
      <c r="D42" s="148"/>
      <c r="E42" s="149"/>
      <c r="F42" s="115">
        <v>0</v>
      </c>
      <c r="G42" s="115">
        <v>0</v>
      </c>
      <c r="H42" s="115">
        <v>0</v>
      </c>
      <c r="I42" s="115">
        <v>0</v>
      </c>
      <c r="J42" s="116">
        <v>0</v>
      </c>
    </row>
    <row r="43" spans="1:10" x14ac:dyDescent="0.25">
      <c r="A43" s="147" t="s">
        <v>71</v>
      </c>
      <c r="B43" s="151"/>
      <c r="C43" s="151"/>
      <c r="D43" s="151"/>
      <c r="E43" s="152"/>
      <c r="F43" s="115">
        <v>0</v>
      </c>
      <c r="G43" s="115">
        <v>0</v>
      </c>
      <c r="H43" s="115">
        <v>0</v>
      </c>
      <c r="I43" s="115">
        <v>0</v>
      </c>
      <c r="J43" s="116">
        <v>0</v>
      </c>
    </row>
    <row r="44" spans="1:10" ht="15" customHeight="1" x14ac:dyDescent="0.25">
      <c r="A44" s="142" t="s">
        <v>68</v>
      </c>
      <c r="B44" s="143"/>
      <c r="C44" s="143"/>
      <c r="D44" s="143"/>
      <c r="E44" s="143"/>
      <c r="F44" s="119"/>
      <c r="G44" s="119"/>
      <c r="H44" s="119"/>
      <c r="I44" s="119">
        <f t="shared" ref="I44:J44" si="7">I41-I42+I43</f>
        <v>0</v>
      </c>
      <c r="J44" s="120">
        <f t="shared" si="7"/>
        <v>0</v>
      </c>
    </row>
    <row r="45" spans="1:10" ht="17.25" customHeight="1" x14ac:dyDescent="0.25"/>
    <row r="46" spans="1:10" x14ac:dyDescent="0.25">
      <c r="A46" s="145"/>
      <c r="B46" s="146"/>
      <c r="C46" s="146"/>
      <c r="D46" s="146"/>
      <c r="E46" s="146"/>
      <c r="F46" s="146"/>
      <c r="G46" s="146"/>
      <c r="H46" s="146"/>
      <c r="I46" s="146"/>
      <c r="J46" s="146"/>
    </row>
    <row r="47" spans="1:10" ht="9" customHeight="1" x14ac:dyDescent="0.25"/>
  </sheetData>
  <mergeCells count="24">
    <mergeCell ref="A46:J46"/>
    <mergeCell ref="A28:E28"/>
    <mergeCell ref="A29:E29"/>
    <mergeCell ref="A31:J31"/>
    <mergeCell ref="A34:E34"/>
    <mergeCell ref="A35:E35"/>
    <mergeCell ref="A36:E36"/>
    <mergeCell ref="A38:J38"/>
    <mergeCell ref="A41:E41"/>
    <mergeCell ref="A42:E42"/>
    <mergeCell ref="A43:E43"/>
    <mergeCell ref="A44:E44"/>
    <mergeCell ref="A27:E27"/>
    <mergeCell ref="A8:J8"/>
    <mergeCell ref="A10:J10"/>
    <mergeCell ref="A12:J12"/>
    <mergeCell ref="A15:E15"/>
    <mergeCell ref="A16:E16"/>
    <mergeCell ref="A17:E17"/>
    <mergeCell ref="A19:E19"/>
    <mergeCell ref="A20:E20"/>
    <mergeCell ref="A21:E21"/>
    <mergeCell ref="A23:J23"/>
    <mergeCell ref="A26:E26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workbookViewId="0">
      <selection activeCell="F15" sqref="F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31" t="s">
        <v>175</v>
      </c>
      <c r="B1" s="131"/>
      <c r="C1" s="131"/>
      <c r="D1" s="131"/>
      <c r="E1" s="131"/>
      <c r="F1" s="131"/>
      <c r="G1" s="131"/>
      <c r="H1" s="131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31" t="s">
        <v>24</v>
      </c>
      <c r="B3" s="131"/>
      <c r="C3" s="131"/>
      <c r="D3" s="131"/>
      <c r="E3" s="131"/>
      <c r="F3" s="131"/>
      <c r="G3" s="131"/>
      <c r="H3" s="131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31" t="s">
        <v>4</v>
      </c>
      <c r="B5" s="131"/>
      <c r="C5" s="131"/>
      <c r="D5" s="131"/>
      <c r="E5" s="131"/>
      <c r="F5" s="131"/>
      <c r="G5" s="131"/>
      <c r="H5" s="131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131" t="s">
        <v>46</v>
      </c>
      <c r="B7" s="131"/>
      <c r="C7" s="131"/>
      <c r="D7" s="131"/>
      <c r="E7" s="131"/>
      <c r="F7" s="131"/>
      <c r="G7" s="131"/>
      <c r="H7" s="131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0" t="s">
        <v>5</v>
      </c>
      <c r="B9" s="19" t="s">
        <v>6</v>
      </c>
      <c r="C9" s="19" t="s">
        <v>3</v>
      </c>
      <c r="D9" s="19" t="s">
        <v>176</v>
      </c>
      <c r="E9" s="20" t="s">
        <v>172</v>
      </c>
      <c r="F9" s="20" t="s">
        <v>177</v>
      </c>
      <c r="G9" s="20" t="s">
        <v>37</v>
      </c>
      <c r="H9" s="20" t="s">
        <v>178</v>
      </c>
    </row>
    <row r="10" spans="1:8" x14ac:dyDescent="0.25">
      <c r="A10" s="35"/>
      <c r="B10" s="36"/>
      <c r="C10" s="34" t="s">
        <v>0</v>
      </c>
      <c r="D10" s="66">
        <f>D11+D18</f>
        <v>570841.24</v>
      </c>
      <c r="E10" s="67">
        <f>E11+E18</f>
        <v>704250</v>
      </c>
      <c r="F10" s="67">
        <f>F11+F18</f>
        <v>900516</v>
      </c>
      <c r="G10" s="67">
        <f>G11+G18</f>
        <v>974516</v>
      </c>
      <c r="H10" s="67">
        <f>H11+H18</f>
        <v>979516</v>
      </c>
    </row>
    <row r="11" spans="1:8" ht="15.75" customHeight="1" x14ac:dyDescent="0.25">
      <c r="A11" s="11">
        <v>6</v>
      </c>
      <c r="B11" s="11"/>
      <c r="C11" s="11" t="s">
        <v>7</v>
      </c>
      <c r="D11" s="57">
        <f>D12+D13+D14+D15+D16</f>
        <v>570841.24</v>
      </c>
      <c r="E11" s="58">
        <f>E12+E13+E14+E15+E16+E17</f>
        <v>704250</v>
      </c>
      <c r="F11" s="58">
        <f>F12+F13+F14+F15+F16</f>
        <v>900516</v>
      </c>
      <c r="G11" s="58">
        <f>G12+G13+G14+G15+G16</f>
        <v>974516</v>
      </c>
      <c r="H11" s="58">
        <f>H12+H13+H14+H15+H16</f>
        <v>979516</v>
      </c>
    </row>
    <row r="12" spans="1:8" ht="38.25" x14ac:dyDescent="0.25">
      <c r="A12" s="11"/>
      <c r="B12" s="15">
        <v>63</v>
      </c>
      <c r="C12" s="15" t="s">
        <v>33</v>
      </c>
      <c r="D12" s="57">
        <v>31833.599999999999</v>
      </c>
      <c r="E12" s="58">
        <v>7200</v>
      </c>
      <c r="F12" s="58">
        <v>3700</v>
      </c>
      <c r="G12" s="58">
        <v>3700</v>
      </c>
      <c r="H12" s="58">
        <v>3700</v>
      </c>
    </row>
    <row r="13" spans="1:8" x14ac:dyDescent="0.25">
      <c r="A13" s="11"/>
      <c r="B13" s="15">
        <v>64</v>
      </c>
      <c r="C13" s="15" t="s">
        <v>72</v>
      </c>
      <c r="D13" s="57">
        <v>0.01</v>
      </c>
      <c r="E13" s="58">
        <v>0</v>
      </c>
      <c r="F13" s="58">
        <v>0</v>
      </c>
      <c r="G13" s="58">
        <v>0</v>
      </c>
      <c r="H13" s="58">
        <v>0</v>
      </c>
    </row>
    <row r="14" spans="1:8" ht="51" x14ac:dyDescent="0.25">
      <c r="A14" s="11"/>
      <c r="B14" s="15">
        <v>65</v>
      </c>
      <c r="C14" s="15" t="s">
        <v>73</v>
      </c>
      <c r="D14" s="57">
        <v>107662.74</v>
      </c>
      <c r="E14" s="58">
        <v>115700</v>
      </c>
      <c r="F14" s="58">
        <v>143000</v>
      </c>
      <c r="G14" s="58">
        <v>160000</v>
      </c>
      <c r="H14" s="58">
        <v>160000</v>
      </c>
    </row>
    <row r="15" spans="1:8" ht="51" x14ac:dyDescent="0.25">
      <c r="A15" s="11"/>
      <c r="B15" s="15">
        <v>66</v>
      </c>
      <c r="C15" s="15" t="s">
        <v>74</v>
      </c>
      <c r="D15" s="57">
        <v>928.29</v>
      </c>
      <c r="E15" s="58">
        <v>1050</v>
      </c>
      <c r="F15" s="58">
        <v>800</v>
      </c>
      <c r="G15" s="58">
        <v>800</v>
      </c>
      <c r="H15" s="58">
        <v>800</v>
      </c>
    </row>
    <row r="16" spans="1:8" ht="38.25" x14ac:dyDescent="0.25">
      <c r="A16" s="12"/>
      <c r="B16" s="12">
        <v>67</v>
      </c>
      <c r="C16" s="15" t="s">
        <v>34</v>
      </c>
      <c r="D16" s="57">
        <v>430416.6</v>
      </c>
      <c r="E16" s="58">
        <v>572504</v>
      </c>
      <c r="F16" s="58">
        <v>753016</v>
      </c>
      <c r="G16" s="58">
        <v>810016</v>
      </c>
      <c r="H16" s="58">
        <v>815016</v>
      </c>
    </row>
    <row r="17" spans="1:8" x14ac:dyDescent="0.25">
      <c r="A17" s="12"/>
      <c r="B17" s="12">
        <v>69</v>
      </c>
      <c r="C17" s="15" t="s">
        <v>184</v>
      </c>
      <c r="D17" s="57">
        <v>0</v>
      </c>
      <c r="E17" s="58">
        <v>7796</v>
      </c>
      <c r="F17" s="58"/>
      <c r="G17" s="58"/>
      <c r="H17" s="58"/>
    </row>
    <row r="18" spans="1:8" ht="25.5" x14ac:dyDescent="0.25">
      <c r="A18" s="14">
        <v>7</v>
      </c>
      <c r="B18" s="14"/>
      <c r="C18" s="24" t="s">
        <v>8</v>
      </c>
      <c r="D18" s="57">
        <f>D19</f>
        <v>0</v>
      </c>
      <c r="E18" s="58">
        <f>E19</f>
        <v>0</v>
      </c>
      <c r="F18" s="58">
        <v>0</v>
      </c>
      <c r="G18" s="58">
        <v>0</v>
      </c>
      <c r="H18" s="58">
        <v>0</v>
      </c>
    </row>
    <row r="19" spans="1:8" ht="38.25" x14ac:dyDescent="0.25">
      <c r="A19" s="15"/>
      <c r="B19" s="15">
        <v>72</v>
      </c>
      <c r="C19" s="25" t="s">
        <v>32</v>
      </c>
      <c r="D19" s="57">
        <v>0</v>
      </c>
      <c r="E19" s="58">
        <v>0</v>
      </c>
      <c r="F19" s="58">
        <v>0</v>
      </c>
      <c r="G19" s="58">
        <v>0</v>
      </c>
      <c r="H19" s="59">
        <v>0</v>
      </c>
    </row>
    <row r="22" spans="1:8" ht="15.75" x14ac:dyDescent="0.25">
      <c r="A22" s="131" t="s">
        <v>47</v>
      </c>
      <c r="B22" s="153"/>
      <c r="C22" s="153"/>
      <c r="D22" s="153"/>
      <c r="E22" s="153"/>
      <c r="F22" s="153"/>
      <c r="G22" s="153"/>
      <c r="H22" s="153"/>
    </row>
    <row r="23" spans="1:8" ht="18" x14ac:dyDescent="0.25">
      <c r="A23" s="4"/>
      <c r="B23" s="4"/>
      <c r="C23" s="4"/>
      <c r="D23" s="4"/>
      <c r="E23" s="4"/>
      <c r="F23" s="4"/>
      <c r="G23" s="5"/>
      <c r="H23" s="5"/>
    </row>
    <row r="24" spans="1:8" ht="25.5" x14ac:dyDescent="0.25">
      <c r="A24" s="20" t="s">
        <v>5</v>
      </c>
      <c r="B24" s="19" t="s">
        <v>6</v>
      </c>
      <c r="C24" s="19" t="s">
        <v>9</v>
      </c>
      <c r="D24" s="19" t="s">
        <v>176</v>
      </c>
      <c r="E24" s="20" t="s">
        <v>172</v>
      </c>
      <c r="F24" s="20" t="s">
        <v>177</v>
      </c>
      <c r="G24" s="20" t="s">
        <v>37</v>
      </c>
      <c r="H24" s="20" t="s">
        <v>178</v>
      </c>
    </row>
    <row r="25" spans="1:8" x14ac:dyDescent="0.25">
      <c r="A25" s="35"/>
      <c r="B25" s="36"/>
      <c r="C25" s="34" t="s">
        <v>1</v>
      </c>
      <c r="D25" s="66">
        <f>D26+D31</f>
        <v>559061.4</v>
      </c>
      <c r="E25" s="67">
        <f>E26+E31</f>
        <v>704250</v>
      </c>
      <c r="F25" s="67">
        <f>F26+F31</f>
        <v>900516</v>
      </c>
      <c r="G25" s="67">
        <f>G26+G31</f>
        <v>974516</v>
      </c>
      <c r="H25" s="67">
        <f>H26+H31</f>
        <v>979516</v>
      </c>
    </row>
    <row r="26" spans="1:8" ht="15.75" customHeight="1" x14ac:dyDescent="0.25">
      <c r="A26" s="11">
        <v>3</v>
      </c>
      <c r="B26" s="11"/>
      <c r="C26" s="11" t="s">
        <v>10</v>
      </c>
      <c r="D26" s="60">
        <f>D27+D28+D29+D30</f>
        <v>547340.84</v>
      </c>
      <c r="E26" s="61">
        <f>E27+E28+E29</f>
        <v>693450</v>
      </c>
      <c r="F26" s="61">
        <f>F27+F28+F29</f>
        <v>884716</v>
      </c>
      <c r="G26" s="61">
        <f>G27+G28+G29</f>
        <v>971816</v>
      </c>
      <c r="H26" s="61">
        <f>H27+H28+H29</f>
        <v>976816</v>
      </c>
    </row>
    <row r="27" spans="1:8" ht="15.75" customHeight="1" x14ac:dyDescent="0.25">
      <c r="A27" s="11"/>
      <c r="B27" s="15">
        <v>31</v>
      </c>
      <c r="C27" s="15" t="s">
        <v>11</v>
      </c>
      <c r="D27" s="57">
        <v>431286.88</v>
      </c>
      <c r="E27" s="58">
        <v>552000</v>
      </c>
      <c r="F27" s="58">
        <v>706000</v>
      </c>
      <c r="G27" s="58">
        <v>782000</v>
      </c>
      <c r="H27" s="58">
        <v>787000</v>
      </c>
    </row>
    <row r="28" spans="1:8" x14ac:dyDescent="0.25">
      <c r="A28" s="12"/>
      <c r="B28" s="12">
        <v>32</v>
      </c>
      <c r="C28" s="12" t="s">
        <v>27</v>
      </c>
      <c r="D28" s="57">
        <v>115291.64</v>
      </c>
      <c r="E28" s="58">
        <v>140550</v>
      </c>
      <c r="F28" s="58">
        <v>177516</v>
      </c>
      <c r="G28" s="58">
        <v>188616</v>
      </c>
      <c r="H28" s="58">
        <v>188616</v>
      </c>
    </row>
    <row r="29" spans="1:8" x14ac:dyDescent="0.25">
      <c r="A29" s="12"/>
      <c r="B29" s="12">
        <v>34</v>
      </c>
      <c r="C29" s="12" t="s">
        <v>75</v>
      </c>
      <c r="D29" s="57">
        <v>762.32</v>
      </c>
      <c r="E29" s="58">
        <v>900</v>
      </c>
      <c r="F29" s="58">
        <v>1200</v>
      </c>
      <c r="G29" s="58">
        <v>1200</v>
      </c>
      <c r="H29" s="58">
        <v>1200</v>
      </c>
    </row>
    <row r="30" spans="1:8" x14ac:dyDescent="0.25">
      <c r="A30" s="12"/>
      <c r="B30" s="12">
        <v>38</v>
      </c>
      <c r="C30" s="12" t="s">
        <v>117</v>
      </c>
      <c r="D30" s="57">
        <v>0</v>
      </c>
      <c r="E30" s="58"/>
      <c r="F30" s="58"/>
      <c r="G30" s="58"/>
      <c r="H30" s="58"/>
    </row>
    <row r="31" spans="1:8" ht="25.5" x14ac:dyDescent="0.25">
      <c r="A31" s="14">
        <v>4</v>
      </c>
      <c r="B31" s="14"/>
      <c r="C31" s="24" t="s">
        <v>12</v>
      </c>
      <c r="D31" s="60">
        <f>D32+D33</f>
        <v>11720.56</v>
      </c>
      <c r="E31" s="61">
        <v>10800</v>
      </c>
      <c r="F31" s="61">
        <f>F32+F33</f>
        <v>15800</v>
      </c>
      <c r="G31" s="61">
        <f>G32+G33</f>
        <v>2700</v>
      </c>
      <c r="H31" s="61">
        <f>H32+H33</f>
        <v>2700</v>
      </c>
    </row>
    <row r="32" spans="1:8" ht="38.25" x14ac:dyDescent="0.25">
      <c r="A32" s="14"/>
      <c r="B32" s="16">
        <v>42</v>
      </c>
      <c r="C32" s="25" t="s">
        <v>35</v>
      </c>
      <c r="D32" s="57">
        <v>11720.56</v>
      </c>
      <c r="E32" s="58">
        <v>10800</v>
      </c>
      <c r="F32" s="58">
        <v>15800</v>
      </c>
      <c r="G32" s="58">
        <v>2700</v>
      </c>
      <c r="H32" s="58">
        <v>2700</v>
      </c>
    </row>
    <row r="33" spans="1:8" ht="38.25" x14ac:dyDescent="0.25">
      <c r="A33" s="15"/>
      <c r="B33" s="15">
        <v>41</v>
      </c>
      <c r="C33" s="25" t="s">
        <v>13</v>
      </c>
      <c r="D33" s="57">
        <v>0</v>
      </c>
      <c r="E33" s="58">
        <v>0</v>
      </c>
      <c r="F33" s="58">
        <v>0</v>
      </c>
      <c r="G33" s="58">
        <v>0</v>
      </c>
      <c r="H33" s="58">
        <v>0</v>
      </c>
    </row>
  </sheetData>
  <mergeCells count="5">
    <mergeCell ref="A22:H22"/>
    <mergeCell ref="A1:H1"/>
    <mergeCell ref="A3:H3"/>
    <mergeCell ref="A5:H5"/>
    <mergeCell ref="A7:H7"/>
  </mergeCells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3860E-5205-425E-97E3-FF94236C35A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50"/>
  <sheetViews>
    <sheetView topLeftCell="A4" zoomScaleNormal="100" workbookViewId="0">
      <selection activeCell="D34" sqref="D34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31" t="s">
        <v>175</v>
      </c>
      <c r="B1" s="131"/>
      <c r="C1" s="131"/>
      <c r="D1" s="131"/>
      <c r="E1" s="131"/>
      <c r="F1" s="131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131" t="s">
        <v>24</v>
      </c>
      <c r="B3" s="131"/>
      <c r="C3" s="131"/>
      <c r="D3" s="131"/>
      <c r="E3" s="131"/>
      <c r="F3" s="131"/>
    </row>
    <row r="4" spans="1:6" ht="18" x14ac:dyDescent="0.25">
      <c r="B4" s="4"/>
      <c r="C4" s="4"/>
      <c r="D4" s="4"/>
      <c r="E4" s="5"/>
      <c r="F4" s="5"/>
    </row>
    <row r="5" spans="1:6" ht="18" customHeight="1" x14ac:dyDescent="0.25">
      <c r="A5" s="131" t="s">
        <v>4</v>
      </c>
      <c r="B5" s="131"/>
      <c r="C5" s="131"/>
      <c r="D5" s="131"/>
      <c r="E5" s="131"/>
      <c r="F5" s="131"/>
    </row>
    <row r="6" spans="1:6" ht="18" x14ac:dyDescent="0.25">
      <c r="A6" s="4"/>
      <c r="B6" s="4"/>
      <c r="C6" s="4"/>
      <c r="D6" s="4"/>
      <c r="E6" s="5"/>
      <c r="F6" s="5"/>
    </row>
    <row r="7" spans="1:6" ht="15.75" customHeight="1" x14ac:dyDescent="0.25">
      <c r="A7" s="131" t="s">
        <v>48</v>
      </c>
      <c r="B7" s="131"/>
      <c r="C7" s="131"/>
      <c r="D7" s="131"/>
      <c r="E7" s="131"/>
      <c r="F7" s="131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50</v>
      </c>
      <c r="B9" s="19" t="s">
        <v>176</v>
      </c>
      <c r="C9" s="20" t="s">
        <v>172</v>
      </c>
      <c r="D9" s="20" t="s">
        <v>177</v>
      </c>
      <c r="E9" s="20" t="s">
        <v>37</v>
      </c>
      <c r="F9" s="20" t="s">
        <v>178</v>
      </c>
    </row>
    <row r="10" spans="1:6" x14ac:dyDescent="0.25">
      <c r="A10" s="37" t="s">
        <v>0</v>
      </c>
      <c r="B10" s="66">
        <f>B11+B15+B18+B21+B24</f>
        <v>570841.23</v>
      </c>
      <c r="C10" s="67">
        <f>C13+C12+C15+C18+C21+C25+C26+C27</f>
        <v>704250</v>
      </c>
      <c r="D10" s="67">
        <f>D13+D12+D15+D18+D21+D25+D26+D27</f>
        <v>900516</v>
      </c>
      <c r="E10" s="67">
        <f>E13+E12+E15+E18+E21+E25+E26+E27</f>
        <v>974516</v>
      </c>
      <c r="F10" s="67">
        <f>F13+F12+F15+F18+F21+F25+F26+F27</f>
        <v>979516</v>
      </c>
    </row>
    <row r="11" spans="1:6" x14ac:dyDescent="0.25">
      <c r="A11" s="24" t="s">
        <v>53</v>
      </c>
      <c r="B11" s="67">
        <f>B12+B13</f>
        <v>430416.6</v>
      </c>
      <c r="C11" s="67">
        <f>C12+C13</f>
        <v>572504</v>
      </c>
      <c r="D11" s="67">
        <f>D12+D13</f>
        <v>753016</v>
      </c>
      <c r="E11" s="67">
        <f>E12+E13</f>
        <v>810016</v>
      </c>
      <c r="F11" s="67">
        <f>F12+F13</f>
        <v>815016</v>
      </c>
    </row>
    <row r="12" spans="1:6" ht="38.25" x14ac:dyDescent="0.25">
      <c r="A12" s="17" t="s">
        <v>118</v>
      </c>
      <c r="B12" s="58">
        <v>430416.6</v>
      </c>
      <c r="C12" s="58">
        <v>572504</v>
      </c>
      <c r="D12" s="58">
        <v>753016</v>
      </c>
      <c r="E12" s="58">
        <v>810016</v>
      </c>
      <c r="F12" s="58">
        <v>815016</v>
      </c>
    </row>
    <row r="13" spans="1:6" x14ac:dyDescent="0.25">
      <c r="A13" s="62"/>
      <c r="B13" s="57"/>
      <c r="C13" s="58"/>
      <c r="D13" s="58"/>
      <c r="E13" s="58"/>
      <c r="F13" s="58"/>
    </row>
    <row r="14" spans="1:6" x14ac:dyDescent="0.25">
      <c r="A14" s="62"/>
      <c r="B14" s="57"/>
      <c r="C14" s="58"/>
      <c r="D14" s="58"/>
      <c r="E14" s="58"/>
      <c r="F14" s="58"/>
    </row>
    <row r="15" spans="1:6" x14ac:dyDescent="0.25">
      <c r="A15" s="63" t="s">
        <v>76</v>
      </c>
      <c r="B15" s="60">
        <f>B16</f>
        <v>928.29</v>
      </c>
      <c r="C15" s="61">
        <f>C16</f>
        <v>1050</v>
      </c>
      <c r="D15" s="61">
        <f>D16</f>
        <v>800</v>
      </c>
      <c r="E15" s="61">
        <f>E16</f>
        <v>800</v>
      </c>
      <c r="F15" s="61">
        <f>F16</f>
        <v>800</v>
      </c>
    </row>
    <row r="16" spans="1:6" x14ac:dyDescent="0.25">
      <c r="A16" s="17" t="s">
        <v>77</v>
      </c>
      <c r="B16" s="57">
        <v>928.29</v>
      </c>
      <c r="C16" s="58">
        <v>1050</v>
      </c>
      <c r="D16" s="58">
        <v>800</v>
      </c>
      <c r="E16" s="58">
        <v>800</v>
      </c>
      <c r="F16" s="58">
        <v>800</v>
      </c>
    </row>
    <row r="17" spans="1:6" x14ac:dyDescent="0.25">
      <c r="A17" s="63"/>
      <c r="B17" s="57"/>
      <c r="C17" s="58"/>
      <c r="D17" s="58"/>
      <c r="E17" s="58"/>
      <c r="F17" s="58"/>
    </row>
    <row r="18" spans="1:6" x14ac:dyDescent="0.25">
      <c r="A18" s="63" t="s">
        <v>55</v>
      </c>
      <c r="B18" s="60">
        <f>B19</f>
        <v>107662.74</v>
      </c>
      <c r="C18" s="61">
        <f>C19</f>
        <v>123496</v>
      </c>
      <c r="D18" s="61">
        <f>D19</f>
        <v>143000</v>
      </c>
      <c r="E18" s="61">
        <f>E19</f>
        <v>160000</v>
      </c>
      <c r="F18" s="61">
        <f>F19</f>
        <v>160000</v>
      </c>
    </row>
    <row r="19" spans="1:6" x14ac:dyDescent="0.25">
      <c r="A19" s="17" t="s">
        <v>78</v>
      </c>
      <c r="B19" s="57">
        <v>107662.74</v>
      </c>
      <c r="C19" s="58">
        <v>123496</v>
      </c>
      <c r="D19" s="58">
        <v>143000</v>
      </c>
      <c r="E19" s="58">
        <v>160000</v>
      </c>
      <c r="F19" s="58">
        <v>160000</v>
      </c>
    </row>
    <row r="20" spans="1:6" x14ac:dyDescent="0.25">
      <c r="A20" s="63"/>
      <c r="B20" s="57"/>
      <c r="C20" s="58"/>
      <c r="D20" s="58"/>
      <c r="E20" s="58"/>
      <c r="F20" s="58"/>
    </row>
    <row r="21" spans="1:6" ht="25.5" x14ac:dyDescent="0.25">
      <c r="A21" s="11" t="s">
        <v>52</v>
      </c>
      <c r="B21" s="60">
        <f>B22</f>
        <v>0</v>
      </c>
      <c r="C21" s="61">
        <f>C22</f>
        <v>0</v>
      </c>
      <c r="D21" s="61">
        <f>D22</f>
        <v>0</v>
      </c>
      <c r="E21" s="61">
        <f>E22</f>
        <v>0</v>
      </c>
      <c r="F21" s="61">
        <f>F22</f>
        <v>0</v>
      </c>
    </row>
    <row r="22" spans="1:6" ht="25.5" x14ac:dyDescent="0.25">
      <c r="A22" s="17" t="s">
        <v>79</v>
      </c>
      <c r="B22" s="57">
        <v>0</v>
      </c>
      <c r="C22" s="58">
        <v>0</v>
      </c>
      <c r="D22" s="58">
        <v>0</v>
      </c>
      <c r="E22" s="58">
        <v>0</v>
      </c>
      <c r="F22" s="58">
        <v>0</v>
      </c>
    </row>
    <row r="23" spans="1:6" x14ac:dyDescent="0.25">
      <c r="A23" s="17"/>
      <c r="B23" s="57"/>
      <c r="C23" s="58"/>
      <c r="D23" s="58"/>
      <c r="E23" s="58"/>
      <c r="F23" s="58"/>
    </row>
    <row r="24" spans="1:6" x14ac:dyDescent="0.25">
      <c r="A24" s="37" t="s">
        <v>51</v>
      </c>
      <c r="B24" s="60">
        <f>B25+B26+B27</f>
        <v>31833.599999999999</v>
      </c>
      <c r="C24" s="61">
        <f>C25+C26+C27</f>
        <v>7200</v>
      </c>
      <c r="D24" s="61">
        <f>D25+D26+D27</f>
        <v>3700</v>
      </c>
      <c r="E24" s="61">
        <f>E25+E26+E27</f>
        <v>3700</v>
      </c>
      <c r="F24" s="61">
        <f>F25+F26+F27</f>
        <v>3700</v>
      </c>
    </row>
    <row r="25" spans="1:6" x14ac:dyDescent="0.25">
      <c r="A25" s="17" t="s">
        <v>158</v>
      </c>
      <c r="B25" s="57">
        <v>31833.599999999999</v>
      </c>
      <c r="C25" s="58">
        <v>7200</v>
      </c>
      <c r="D25" s="58">
        <v>3700</v>
      </c>
      <c r="E25" s="58">
        <v>3700</v>
      </c>
      <c r="F25" s="59">
        <v>3700</v>
      </c>
    </row>
    <row r="26" spans="1:6" x14ac:dyDescent="0.25">
      <c r="A26" s="17" t="s">
        <v>80</v>
      </c>
      <c r="B26" s="58">
        <v>0</v>
      </c>
      <c r="C26" s="58">
        <v>0</v>
      </c>
      <c r="D26" s="58">
        <v>0</v>
      </c>
      <c r="E26" s="58">
        <v>0</v>
      </c>
      <c r="F26" s="59">
        <v>0</v>
      </c>
    </row>
    <row r="27" spans="1:6" x14ac:dyDescent="0.25">
      <c r="A27" s="17"/>
      <c r="B27" s="58"/>
      <c r="C27" s="58"/>
      <c r="D27" s="58"/>
      <c r="E27" s="58"/>
      <c r="F27" s="59"/>
    </row>
    <row r="30" spans="1:6" ht="15.75" customHeight="1" x14ac:dyDescent="0.25">
      <c r="A30" s="131" t="s">
        <v>49</v>
      </c>
      <c r="B30" s="131"/>
      <c r="C30" s="131"/>
      <c r="D30" s="131"/>
      <c r="E30" s="131"/>
      <c r="F30" s="131"/>
    </row>
    <row r="31" spans="1:6" ht="18" x14ac:dyDescent="0.25">
      <c r="A31" s="4"/>
      <c r="B31" s="4"/>
      <c r="C31" s="4"/>
      <c r="D31" s="4"/>
      <c r="E31" s="5"/>
      <c r="F31" s="5"/>
    </row>
    <row r="32" spans="1:6" ht="25.5" x14ac:dyDescent="0.25">
      <c r="A32" s="20" t="s">
        <v>50</v>
      </c>
      <c r="B32" s="19" t="s">
        <v>176</v>
      </c>
      <c r="C32" s="20" t="s">
        <v>172</v>
      </c>
      <c r="D32" s="20" t="s">
        <v>177</v>
      </c>
      <c r="E32" s="20" t="s">
        <v>37</v>
      </c>
      <c r="F32" s="20" t="s">
        <v>178</v>
      </c>
    </row>
    <row r="33" spans="1:6" x14ac:dyDescent="0.25">
      <c r="A33" s="37" t="s">
        <v>1</v>
      </c>
      <c r="B33" s="66">
        <f>B34+B38+B41+B44+B47</f>
        <v>559061.39999999991</v>
      </c>
      <c r="C33" s="67">
        <f>C35+C36+C39+C42+C45+C48+C49+C50</f>
        <v>704250</v>
      </c>
      <c r="D33" s="67">
        <f>D34+D38+D41+D44+D47</f>
        <v>900516</v>
      </c>
      <c r="E33" s="67">
        <f>E34+E38+E41+E44+E47</f>
        <v>974516</v>
      </c>
      <c r="F33" s="67">
        <f>F34+F38+F41+F44+F47</f>
        <v>979516</v>
      </c>
    </row>
    <row r="34" spans="1:6" ht="15.75" customHeight="1" x14ac:dyDescent="0.25">
      <c r="A34" s="24" t="s">
        <v>53</v>
      </c>
      <c r="B34" s="60">
        <f>B35+B36</f>
        <v>449520.17</v>
      </c>
      <c r="C34" s="61">
        <f>C35+C36</f>
        <v>572504</v>
      </c>
      <c r="D34" s="61">
        <f>D35+D36</f>
        <v>753016</v>
      </c>
      <c r="E34" s="61">
        <f>E35+E36</f>
        <v>810016</v>
      </c>
      <c r="F34" s="61">
        <f>F35+F36</f>
        <v>815016</v>
      </c>
    </row>
    <row r="35" spans="1:6" ht="38.25" x14ac:dyDescent="0.25">
      <c r="A35" s="17" t="s">
        <v>164</v>
      </c>
      <c r="B35" s="58">
        <v>449520.17</v>
      </c>
      <c r="C35" s="58">
        <v>572504</v>
      </c>
      <c r="D35" s="58">
        <v>753016</v>
      </c>
      <c r="E35" s="58">
        <v>810016</v>
      </c>
      <c r="F35" s="58">
        <v>815016</v>
      </c>
    </row>
    <row r="36" spans="1:6" x14ac:dyDescent="0.25">
      <c r="A36" s="62"/>
      <c r="B36" s="57"/>
      <c r="C36" s="58"/>
      <c r="D36" s="58"/>
      <c r="E36" s="58"/>
      <c r="F36" s="58"/>
    </row>
    <row r="37" spans="1:6" x14ac:dyDescent="0.25">
      <c r="A37" s="62"/>
      <c r="B37" s="64"/>
      <c r="C37" s="58"/>
      <c r="D37" s="58"/>
      <c r="E37" s="58"/>
      <c r="F37" s="58"/>
    </row>
    <row r="38" spans="1:6" x14ac:dyDescent="0.25">
      <c r="A38" s="63" t="s">
        <v>76</v>
      </c>
      <c r="B38" s="68">
        <f>B39</f>
        <v>928.29</v>
      </c>
      <c r="C38" s="61">
        <v>1050</v>
      </c>
      <c r="D38" s="61">
        <f>D39</f>
        <v>800</v>
      </c>
      <c r="E38" s="61">
        <f>E39</f>
        <v>800</v>
      </c>
      <c r="F38" s="61">
        <f>F39</f>
        <v>800</v>
      </c>
    </row>
    <row r="39" spans="1:6" x14ac:dyDescent="0.25">
      <c r="A39" s="17" t="s">
        <v>77</v>
      </c>
      <c r="B39" s="57">
        <v>928.29</v>
      </c>
      <c r="C39" s="58">
        <v>1050</v>
      </c>
      <c r="D39" s="58">
        <v>800</v>
      </c>
      <c r="E39" s="58">
        <v>800</v>
      </c>
      <c r="F39" s="58">
        <v>800</v>
      </c>
    </row>
    <row r="40" spans="1:6" x14ac:dyDescent="0.25">
      <c r="A40" s="62"/>
      <c r="B40" s="64"/>
      <c r="C40" s="58"/>
      <c r="D40" s="58"/>
      <c r="E40" s="58"/>
      <c r="F40" s="58"/>
    </row>
    <row r="41" spans="1:6" x14ac:dyDescent="0.25">
      <c r="A41" s="63" t="s">
        <v>55</v>
      </c>
      <c r="B41" s="68">
        <v>105503.67999999999</v>
      </c>
      <c r="C41" s="61">
        <f>C42</f>
        <v>123496</v>
      </c>
      <c r="D41" s="61">
        <f>D42</f>
        <v>143000</v>
      </c>
      <c r="E41" s="61">
        <f>E42</f>
        <v>160000</v>
      </c>
      <c r="F41" s="61">
        <f>F42</f>
        <v>160000</v>
      </c>
    </row>
    <row r="42" spans="1:6" x14ac:dyDescent="0.25">
      <c r="A42" s="17" t="s">
        <v>78</v>
      </c>
      <c r="B42" s="65">
        <v>105503.67999999999</v>
      </c>
      <c r="C42" s="58">
        <v>123496</v>
      </c>
      <c r="D42" s="58">
        <v>143000</v>
      </c>
      <c r="E42" s="58">
        <v>160000</v>
      </c>
      <c r="F42" s="58">
        <v>160000</v>
      </c>
    </row>
    <row r="43" spans="1:6" x14ac:dyDescent="0.25">
      <c r="A43" s="62"/>
      <c r="B43" s="64"/>
      <c r="C43" s="58"/>
      <c r="D43" s="58"/>
      <c r="E43" s="58"/>
      <c r="F43" s="58"/>
    </row>
    <row r="44" spans="1:6" ht="25.5" x14ac:dyDescent="0.25">
      <c r="A44" s="11" t="s">
        <v>52</v>
      </c>
      <c r="B44" s="68">
        <f>B45</f>
        <v>0</v>
      </c>
      <c r="C44" s="61">
        <f>C45</f>
        <v>0</v>
      </c>
      <c r="D44" s="61">
        <f>D45</f>
        <v>0</v>
      </c>
      <c r="E44" s="61">
        <f>E45</f>
        <v>0</v>
      </c>
      <c r="F44" s="61">
        <f>F45</f>
        <v>0</v>
      </c>
    </row>
    <row r="45" spans="1:6" ht="25.5" x14ac:dyDescent="0.25">
      <c r="A45" s="17" t="s">
        <v>79</v>
      </c>
      <c r="B45" s="65">
        <v>0</v>
      </c>
      <c r="C45" s="58">
        <v>0</v>
      </c>
      <c r="D45" s="58">
        <v>0</v>
      </c>
      <c r="E45" s="58">
        <v>0</v>
      </c>
      <c r="F45" s="58">
        <v>0</v>
      </c>
    </row>
    <row r="46" spans="1:6" x14ac:dyDescent="0.25">
      <c r="A46" s="17"/>
      <c r="B46" s="64"/>
      <c r="C46" s="58"/>
      <c r="D46" s="58"/>
      <c r="E46" s="58"/>
      <c r="F46" s="58"/>
    </row>
    <row r="47" spans="1:6" x14ac:dyDescent="0.25">
      <c r="A47" s="37" t="s">
        <v>51</v>
      </c>
      <c r="B47" s="68">
        <f>B48+B49+B50</f>
        <v>3109.26</v>
      </c>
      <c r="C47" s="61">
        <f>C48+C49+C50</f>
        <v>7200</v>
      </c>
      <c r="D47" s="61">
        <f>D48+D49+D50</f>
        <v>3700</v>
      </c>
      <c r="E47" s="61">
        <f>E48+E49+E50</f>
        <v>3700</v>
      </c>
      <c r="F47" s="61">
        <f>F48+F49+F50</f>
        <v>3700</v>
      </c>
    </row>
    <row r="48" spans="1:6" x14ac:dyDescent="0.25">
      <c r="A48" s="17" t="s">
        <v>158</v>
      </c>
      <c r="B48" s="65">
        <v>3109.26</v>
      </c>
      <c r="C48" s="58">
        <v>7200</v>
      </c>
      <c r="D48" s="58">
        <v>3700</v>
      </c>
      <c r="E48" s="58">
        <v>3700</v>
      </c>
      <c r="F48" s="58">
        <v>3700</v>
      </c>
    </row>
    <row r="49" spans="1:6" x14ac:dyDescent="0.25">
      <c r="A49" s="17" t="s">
        <v>80</v>
      </c>
      <c r="B49" s="65">
        <v>0</v>
      </c>
      <c r="C49" s="58">
        <v>0</v>
      </c>
      <c r="D49" s="58">
        <v>0</v>
      </c>
      <c r="E49" s="58">
        <v>0</v>
      </c>
      <c r="F49" s="58">
        <v>0</v>
      </c>
    </row>
    <row r="50" spans="1:6" x14ac:dyDescent="0.25">
      <c r="A50" s="17"/>
      <c r="B50" s="65"/>
      <c r="C50" s="58"/>
      <c r="D50" s="58"/>
      <c r="E50" s="58"/>
      <c r="F50" s="58"/>
    </row>
  </sheetData>
  <mergeCells count="5">
    <mergeCell ref="A1:F1"/>
    <mergeCell ref="A3:F3"/>
    <mergeCell ref="A5:F5"/>
    <mergeCell ref="A7:F7"/>
    <mergeCell ref="A30:F30"/>
  </mergeCells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5"/>
  <sheetViews>
    <sheetView workbookViewId="0">
      <selection activeCell="F9" sqref="F9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31" t="s">
        <v>175</v>
      </c>
      <c r="B1" s="131"/>
      <c r="C1" s="131"/>
      <c r="D1" s="131"/>
      <c r="E1" s="131"/>
      <c r="F1" s="131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31" t="s">
        <v>24</v>
      </c>
      <c r="B3" s="131"/>
      <c r="C3" s="131"/>
      <c r="D3" s="131"/>
      <c r="E3" s="154"/>
      <c r="F3" s="154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31" t="s">
        <v>4</v>
      </c>
      <c r="B5" s="144"/>
      <c r="C5" s="144"/>
      <c r="D5" s="144"/>
      <c r="E5" s="144"/>
      <c r="F5" s="144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31" t="s">
        <v>14</v>
      </c>
      <c r="B7" s="153"/>
      <c r="C7" s="153"/>
      <c r="D7" s="153"/>
      <c r="E7" s="153"/>
      <c r="F7" s="153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50</v>
      </c>
      <c r="B9" s="19" t="s">
        <v>176</v>
      </c>
      <c r="C9" s="20" t="s">
        <v>172</v>
      </c>
      <c r="D9" s="20" t="s">
        <v>177</v>
      </c>
      <c r="E9" s="20" t="s">
        <v>37</v>
      </c>
      <c r="F9" s="20" t="s">
        <v>178</v>
      </c>
    </row>
    <row r="10" spans="1:6" ht="15.75" customHeight="1" x14ac:dyDescent="0.25">
      <c r="A10" s="11" t="s">
        <v>15</v>
      </c>
      <c r="B10" s="8"/>
      <c r="C10" s="9"/>
      <c r="D10" s="9"/>
      <c r="E10" s="9"/>
      <c r="F10" s="9"/>
    </row>
    <row r="11" spans="1:6" ht="15.75" customHeight="1" x14ac:dyDescent="0.25">
      <c r="A11" s="11" t="s">
        <v>16</v>
      </c>
      <c r="B11" s="8"/>
      <c r="C11" s="9"/>
      <c r="D11" s="9"/>
      <c r="E11" s="9"/>
      <c r="F11" s="9"/>
    </row>
    <row r="12" spans="1:6" ht="25.5" x14ac:dyDescent="0.25">
      <c r="A12" s="17" t="s">
        <v>17</v>
      </c>
      <c r="B12" s="8"/>
      <c r="C12" s="9"/>
      <c r="D12" s="9"/>
      <c r="E12" s="9"/>
      <c r="F12" s="9"/>
    </row>
    <row r="13" spans="1:6" x14ac:dyDescent="0.25">
      <c r="A13" s="16" t="s">
        <v>18</v>
      </c>
      <c r="B13" s="8"/>
      <c r="C13" s="9"/>
      <c r="D13" s="9"/>
      <c r="E13" s="9"/>
      <c r="F13" s="9"/>
    </row>
    <row r="14" spans="1:6" x14ac:dyDescent="0.25">
      <c r="A14" s="11" t="s">
        <v>19</v>
      </c>
      <c r="B14" s="8"/>
      <c r="C14" s="9"/>
      <c r="D14" s="9"/>
      <c r="E14" s="9"/>
      <c r="F14" s="10"/>
    </row>
    <row r="15" spans="1:6" ht="25.5" x14ac:dyDescent="0.25">
      <c r="A15" s="18" t="s">
        <v>20</v>
      </c>
      <c r="B15" s="8"/>
      <c r="C15" s="9"/>
      <c r="D15" s="9"/>
      <c r="E15" s="9"/>
      <c r="F15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H7" sqref="H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31" t="s">
        <v>175</v>
      </c>
      <c r="B1" s="131"/>
      <c r="C1" s="131"/>
      <c r="D1" s="131"/>
      <c r="E1" s="131"/>
      <c r="F1" s="131"/>
      <c r="G1" s="131"/>
      <c r="H1" s="131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31" t="s">
        <v>24</v>
      </c>
      <c r="B3" s="131"/>
      <c r="C3" s="131"/>
      <c r="D3" s="131"/>
      <c r="E3" s="131"/>
      <c r="F3" s="131"/>
      <c r="G3" s="131"/>
      <c r="H3" s="131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31" t="s">
        <v>57</v>
      </c>
      <c r="B5" s="131"/>
      <c r="C5" s="131"/>
      <c r="D5" s="131"/>
      <c r="E5" s="131"/>
      <c r="F5" s="131"/>
      <c r="G5" s="131"/>
      <c r="H5" s="131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5</v>
      </c>
      <c r="B7" s="19" t="s">
        <v>6</v>
      </c>
      <c r="C7" s="19" t="s">
        <v>36</v>
      </c>
      <c r="D7" s="19" t="s">
        <v>176</v>
      </c>
      <c r="E7" s="20" t="s">
        <v>172</v>
      </c>
      <c r="F7" s="20" t="s">
        <v>177</v>
      </c>
      <c r="G7" s="20" t="s">
        <v>37</v>
      </c>
      <c r="H7" s="20" t="s">
        <v>178</v>
      </c>
    </row>
    <row r="8" spans="1:8" x14ac:dyDescent="0.25">
      <c r="A8" s="35"/>
      <c r="B8" s="36"/>
      <c r="C8" s="34" t="s">
        <v>59</v>
      </c>
      <c r="D8" s="36"/>
      <c r="E8" s="35"/>
      <c r="F8" s="35"/>
      <c r="G8" s="35"/>
      <c r="H8" s="35"/>
    </row>
    <row r="9" spans="1:8" ht="25.5" x14ac:dyDescent="0.25">
      <c r="A9" s="11">
        <v>8</v>
      </c>
      <c r="B9" s="11"/>
      <c r="C9" s="11" t="s">
        <v>21</v>
      </c>
      <c r="D9" s="8"/>
      <c r="E9" s="9"/>
      <c r="F9" s="9"/>
      <c r="G9" s="9"/>
      <c r="H9" s="9"/>
    </row>
    <row r="10" spans="1:8" x14ac:dyDescent="0.25">
      <c r="A10" s="11"/>
      <c r="B10" s="15">
        <v>84</v>
      </c>
      <c r="C10" s="15" t="s">
        <v>28</v>
      </c>
      <c r="D10" s="8"/>
      <c r="E10" s="9"/>
      <c r="F10" s="9"/>
      <c r="G10" s="9"/>
      <c r="H10" s="9"/>
    </row>
    <row r="11" spans="1:8" x14ac:dyDescent="0.25">
      <c r="A11" s="11"/>
      <c r="B11" s="15"/>
      <c r="C11" s="38"/>
      <c r="D11" s="8"/>
      <c r="E11" s="9"/>
      <c r="F11" s="9"/>
      <c r="G11" s="9"/>
      <c r="H11" s="9"/>
    </row>
    <row r="12" spans="1:8" x14ac:dyDescent="0.25">
      <c r="A12" s="11"/>
      <c r="B12" s="15"/>
      <c r="C12" s="34" t="s">
        <v>62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4"/>
      <c r="C13" s="24" t="s">
        <v>22</v>
      </c>
      <c r="D13" s="8"/>
      <c r="E13" s="9"/>
      <c r="F13" s="9"/>
      <c r="G13" s="9"/>
      <c r="H13" s="9"/>
    </row>
    <row r="14" spans="1:8" ht="25.5" x14ac:dyDescent="0.25">
      <c r="A14" s="15"/>
      <c r="B14" s="15">
        <v>54</v>
      </c>
      <c r="C14" s="25" t="s">
        <v>29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0"/>
  <sheetViews>
    <sheetView workbookViewId="0">
      <selection activeCell="D12" sqref="D12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31" t="s">
        <v>175</v>
      </c>
      <c r="B1" s="131"/>
      <c r="C1" s="131"/>
      <c r="D1" s="131"/>
      <c r="E1" s="131"/>
      <c r="F1" s="131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131" t="s">
        <v>24</v>
      </c>
      <c r="B3" s="131"/>
      <c r="C3" s="131"/>
      <c r="D3" s="131"/>
      <c r="E3" s="131"/>
      <c r="F3" s="131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31" t="s">
        <v>58</v>
      </c>
      <c r="B5" s="131"/>
      <c r="C5" s="131"/>
      <c r="D5" s="131"/>
      <c r="E5" s="131"/>
      <c r="F5" s="131"/>
    </row>
    <row r="6" spans="1:6" ht="18" x14ac:dyDescent="0.25">
      <c r="A6" s="4"/>
      <c r="B6" s="4"/>
      <c r="C6" s="4"/>
      <c r="D6" s="4"/>
      <c r="E6" s="5"/>
      <c r="F6" s="5"/>
    </row>
    <row r="7" spans="1:6" ht="25.5" x14ac:dyDescent="0.25">
      <c r="A7" s="19" t="s">
        <v>50</v>
      </c>
      <c r="B7" s="19" t="s">
        <v>176</v>
      </c>
      <c r="C7" s="20" t="s">
        <v>172</v>
      </c>
      <c r="D7" s="20" t="s">
        <v>177</v>
      </c>
      <c r="E7" s="20" t="s">
        <v>37</v>
      </c>
      <c r="F7" s="20" t="s">
        <v>178</v>
      </c>
    </row>
    <row r="8" spans="1:6" x14ac:dyDescent="0.25">
      <c r="A8" s="11" t="s">
        <v>59</v>
      </c>
      <c r="B8" s="57">
        <f>B13+B15+B17+B19</f>
        <v>559061.39999999991</v>
      </c>
      <c r="C8" s="58">
        <f>C13+C15+C17+C19</f>
        <v>704250</v>
      </c>
      <c r="D8" s="58">
        <f>D13+D15+D17+D19</f>
        <v>900516</v>
      </c>
      <c r="E8" s="58">
        <f>E13+E15+E17+E19</f>
        <v>974516</v>
      </c>
      <c r="F8" s="58">
        <f>F13+F15+F17+F19</f>
        <v>979516</v>
      </c>
    </row>
    <row r="9" spans="1:6" ht="25.5" x14ac:dyDescent="0.25">
      <c r="A9" s="11" t="s">
        <v>60</v>
      </c>
      <c r="B9" s="8"/>
      <c r="C9" s="9"/>
      <c r="D9" s="9"/>
      <c r="E9" s="9"/>
      <c r="F9" s="9"/>
    </row>
    <row r="10" spans="1:6" ht="25.5" x14ac:dyDescent="0.25">
      <c r="A10" s="17" t="s">
        <v>61</v>
      </c>
      <c r="B10" s="8"/>
      <c r="C10" s="9"/>
      <c r="D10" s="9"/>
      <c r="E10" s="9"/>
      <c r="F10" s="9"/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62</v>
      </c>
      <c r="B12" s="8"/>
      <c r="C12" s="9"/>
      <c r="D12" s="9"/>
      <c r="E12" s="9"/>
      <c r="F12" s="9"/>
    </row>
    <row r="13" spans="1:6" x14ac:dyDescent="0.25">
      <c r="A13" s="24" t="s">
        <v>53</v>
      </c>
      <c r="B13" s="60">
        <v>449520.17</v>
      </c>
      <c r="C13" s="61">
        <v>572504</v>
      </c>
      <c r="D13" s="61">
        <v>753016</v>
      </c>
      <c r="E13" s="61">
        <v>810016</v>
      </c>
      <c r="F13" s="61">
        <v>815016</v>
      </c>
    </row>
    <row r="14" spans="1:6" x14ac:dyDescent="0.25">
      <c r="A14" s="13" t="s">
        <v>54</v>
      </c>
      <c r="B14" s="58">
        <v>449520.17</v>
      </c>
      <c r="C14" s="58">
        <v>572504</v>
      </c>
      <c r="D14" s="58">
        <v>753016</v>
      </c>
      <c r="E14" s="58">
        <v>810016</v>
      </c>
      <c r="F14" s="58">
        <v>815016</v>
      </c>
    </row>
    <row r="15" spans="1:6" x14ac:dyDescent="0.25">
      <c r="A15" s="63" t="s">
        <v>76</v>
      </c>
      <c r="B15" s="68">
        <f>B16</f>
        <v>928.29</v>
      </c>
      <c r="C15" s="61">
        <v>1050</v>
      </c>
      <c r="D15" s="61">
        <f>D16</f>
        <v>800</v>
      </c>
      <c r="E15" s="61">
        <f>E16</f>
        <v>800</v>
      </c>
      <c r="F15" s="61">
        <f>F16</f>
        <v>800</v>
      </c>
    </row>
    <row r="16" spans="1:6" x14ac:dyDescent="0.25">
      <c r="A16" s="17" t="s">
        <v>77</v>
      </c>
      <c r="B16" s="57">
        <v>928.29</v>
      </c>
      <c r="C16" s="58">
        <v>1050</v>
      </c>
      <c r="D16" s="58">
        <v>800</v>
      </c>
      <c r="E16" s="58">
        <v>800</v>
      </c>
      <c r="F16" s="58">
        <v>800</v>
      </c>
    </row>
    <row r="17" spans="1:6" x14ac:dyDescent="0.25">
      <c r="A17" s="24" t="s">
        <v>55</v>
      </c>
      <c r="B17" s="68">
        <v>105503.67999999999</v>
      </c>
      <c r="C17" s="61">
        <f>C18</f>
        <v>123496</v>
      </c>
      <c r="D17" s="61">
        <f>D18</f>
        <v>143000</v>
      </c>
      <c r="E17" s="61">
        <f>E18</f>
        <v>160000</v>
      </c>
      <c r="F17" s="61">
        <f>F18</f>
        <v>160000</v>
      </c>
    </row>
    <row r="18" spans="1:6" x14ac:dyDescent="0.25">
      <c r="A18" s="13" t="s">
        <v>56</v>
      </c>
      <c r="B18" s="65">
        <v>105503.67999999999</v>
      </c>
      <c r="C18" s="58">
        <v>123496</v>
      </c>
      <c r="D18" s="58">
        <v>143000</v>
      </c>
      <c r="E18" s="58">
        <v>160000</v>
      </c>
      <c r="F18" s="58">
        <v>160000</v>
      </c>
    </row>
    <row r="19" spans="1:6" x14ac:dyDescent="0.25">
      <c r="A19" s="37" t="s">
        <v>51</v>
      </c>
      <c r="B19" s="68">
        <f>B20+B21+B22</f>
        <v>3109.26</v>
      </c>
      <c r="C19" s="61">
        <f>C20+C21+C22</f>
        <v>7200</v>
      </c>
      <c r="D19" s="61">
        <f>D20+D21+D22</f>
        <v>3700</v>
      </c>
      <c r="E19" s="61">
        <f>E20+E21+E22</f>
        <v>3700</v>
      </c>
      <c r="F19" s="61">
        <f>F20+F21+F22</f>
        <v>3700</v>
      </c>
    </row>
    <row r="20" spans="1:6" x14ac:dyDescent="0.25">
      <c r="A20" s="17" t="s">
        <v>158</v>
      </c>
      <c r="B20" s="65">
        <v>3109.26</v>
      </c>
      <c r="C20" s="58">
        <v>7200</v>
      </c>
      <c r="D20" s="58">
        <v>3700</v>
      </c>
      <c r="E20" s="58">
        <v>3700</v>
      </c>
      <c r="F20" s="58">
        <v>3700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75"/>
  <sheetViews>
    <sheetView tabSelected="1" zoomScaleNormal="100" workbookViewId="0">
      <selection activeCell="I95" sqref="I9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3.5703125" customWidth="1"/>
    <col min="5" max="9" width="25.28515625" customWidth="1"/>
  </cols>
  <sheetData>
    <row r="1" spans="1:9" ht="42" customHeight="1" x14ac:dyDescent="0.25">
      <c r="A1" s="131" t="s">
        <v>175</v>
      </c>
      <c r="B1" s="131"/>
      <c r="C1" s="131"/>
      <c r="D1" s="131"/>
      <c r="E1" s="131"/>
      <c r="F1" s="131"/>
      <c r="G1" s="131"/>
      <c r="H1" s="131"/>
      <c r="I1" s="131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31" t="s">
        <v>23</v>
      </c>
      <c r="B3" s="144"/>
      <c r="C3" s="144"/>
      <c r="D3" s="144"/>
      <c r="E3" s="144"/>
      <c r="F3" s="144"/>
      <c r="G3" s="144"/>
      <c r="H3" s="144"/>
      <c r="I3" s="144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55" t="s">
        <v>25</v>
      </c>
      <c r="B5" s="156"/>
      <c r="C5" s="157"/>
      <c r="D5" s="19" t="s">
        <v>26</v>
      </c>
      <c r="E5" s="19" t="s">
        <v>176</v>
      </c>
      <c r="F5" s="20" t="s">
        <v>172</v>
      </c>
      <c r="G5" s="20" t="s">
        <v>177</v>
      </c>
      <c r="H5" s="20" t="s">
        <v>37</v>
      </c>
      <c r="I5" s="20" t="s">
        <v>178</v>
      </c>
    </row>
    <row r="6" spans="1:9" x14ac:dyDescent="0.25">
      <c r="A6" s="164" t="s">
        <v>81</v>
      </c>
      <c r="B6" s="165"/>
      <c r="C6" s="166"/>
      <c r="D6" s="26" t="s">
        <v>82</v>
      </c>
      <c r="E6" s="57"/>
      <c r="F6" s="58"/>
      <c r="G6" s="58"/>
      <c r="H6" s="58"/>
      <c r="I6" s="58"/>
    </row>
    <row r="7" spans="1:9" ht="25.5" customHeight="1" x14ac:dyDescent="0.25">
      <c r="A7" s="158" t="s">
        <v>119</v>
      </c>
      <c r="B7" s="159"/>
      <c r="C7" s="160"/>
      <c r="D7" s="26" t="s">
        <v>120</v>
      </c>
      <c r="E7" s="60">
        <f>E8+E78+E96+E102</f>
        <v>559061.4</v>
      </c>
      <c r="F7" s="60">
        <f>F9+F79+F95+F102</f>
        <v>704250</v>
      </c>
      <c r="G7" s="60">
        <f>G9+G79+G95+G102</f>
        <v>900516</v>
      </c>
      <c r="H7" s="60">
        <f>H9+H79+H95+H102</f>
        <v>974516</v>
      </c>
      <c r="I7" s="60">
        <f>I9+I79+I95+I102</f>
        <v>979516</v>
      </c>
    </row>
    <row r="8" spans="1:9" ht="38.25" x14ac:dyDescent="0.25">
      <c r="A8" s="164" t="s">
        <v>121</v>
      </c>
      <c r="B8" s="165"/>
      <c r="C8" s="166"/>
      <c r="D8" s="26" t="s">
        <v>122</v>
      </c>
      <c r="E8" s="60">
        <f>E10+E67</f>
        <v>105503.68000000004</v>
      </c>
      <c r="F8" s="60">
        <f>F10+F67</f>
        <v>123496</v>
      </c>
      <c r="G8" s="60">
        <f>G10+G67</f>
        <v>148000</v>
      </c>
      <c r="H8" s="60">
        <f>H10+H67</f>
        <v>160000</v>
      </c>
      <c r="I8" s="60">
        <f>I10+I67</f>
        <v>160000</v>
      </c>
    </row>
    <row r="9" spans="1:9" x14ac:dyDescent="0.25">
      <c r="A9" s="161" t="s">
        <v>166</v>
      </c>
      <c r="B9" s="162"/>
      <c r="C9" s="163"/>
      <c r="D9" s="33" t="s">
        <v>111</v>
      </c>
      <c r="E9" s="57">
        <f>E10+E67</f>
        <v>105503.68000000004</v>
      </c>
      <c r="F9" s="58">
        <f>F10+F67</f>
        <v>123496</v>
      </c>
      <c r="G9" s="58">
        <v>143000</v>
      </c>
      <c r="H9" s="58">
        <v>160000</v>
      </c>
      <c r="I9" s="59">
        <v>160000</v>
      </c>
    </row>
    <row r="10" spans="1:9" x14ac:dyDescent="0.25">
      <c r="A10" s="167">
        <v>3</v>
      </c>
      <c r="B10" s="168"/>
      <c r="C10" s="169"/>
      <c r="D10" s="26" t="s">
        <v>10</v>
      </c>
      <c r="E10" s="60">
        <f>E11+E13+E60</f>
        <v>93783.120000000039</v>
      </c>
      <c r="F10" s="60">
        <v>113196</v>
      </c>
      <c r="G10" s="60">
        <f>G13+G60</f>
        <v>127200</v>
      </c>
      <c r="H10" s="60">
        <f>H13+H60</f>
        <v>157300</v>
      </c>
      <c r="I10" s="60">
        <f>I13+I60</f>
        <v>157300</v>
      </c>
    </row>
    <row r="11" spans="1:9" x14ac:dyDescent="0.25">
      <c r="A11" s="124">
        <v>31</v>
      </c>
      <c r="B11" s="122"/>
      <c r="C11" s="123"/>
      <c r="D11" s="26" t="s">
        <v>11</v>
      </c>
      <c r="E11" s="60">
        <f>E12</f>
        <v>0</v>
      </c>
      <c r="F11" s="60">
        <v>0</v>
      </c>
      <c r="G11" s="60"/>
      <c r="H11" s="60"/>
      <c r="I11" s="60"/>
    </row>
    <row r="12" spans="1:9" x14ac:dyDescent="0.25">
      <c r="A12" s="121"/>
      <c r="B12" s="122">
        <v>31219</v>
      </c>
      <c r="C12" s="123"/>
      <c r="D12" s="53" t="s">
        <v>152</v>
      </c>
      <c r="E12" s="57">
        <v>0</v>
      </c>
      <c r="F12" s="57">
        <v>0</v>
      </c>
      <c r="G12" s="57"/>
      <c r="H12" s="57"/>
      <c r="I12" s="57"/>
    </row>
    <row r="13" spans="1:9" x14ac:dyDescent="0.25">
      <c r="A13" s="79">
        <v>32</v>
      </c>
      <c r="B13" s="75"/>
      <c r="C13" s="80"/>
      <c r="D13" s="26" t="s">
        <v>27</v>
      </c>
      <c r="E13" s="60">
        <f>E14+E15+E16+E17+E18+E19+E20+E21+E22+E23+E24+E25+E26+E27+E28+E29+E30+E31+E32+E33+E34+E35+E36+E37+E38+E39+E40+E41+E42+E43+E44+E45+E46+E47+E48+E49+E50+E51+E52+E53+E54+E55+E56+E57</f>
        <v>93020.800000000032</v>
      </c>
      <c r="F13" s="60">
        <f>F14+F15+F16+F17+F18+F19+F20+F21+F22+F23+F24+F25+F26+F27+F28+F29+F30+F31+F32+F33+F34+F35+F36+F37+F38+F39+F40+F41+F42+F43+F44+F45+F46+F47+F48+F49+F50+F51+F52+F53+F54+F55+F56+F57</f>
        <v>112296</v>
      </c>
      <c r="G13" s="60">
        <f>G14+G15+G16+G17+G18+G19+G20+G21+G22+G23+G24+G25+G26+G27+G28+G29+G30+G31+G32+G33+G34+G35+G36+G37+G38+G39+G40+G41+G42+G43+G44+G45+G46+G47+G48+G49+G50+G51+G52+G53+G54+G55+G56+G57</f>
        <v>126000</v>
      </c>
      <c r="H13" s="60">
        <f>H14+H15+H16+H17+H18+H19+H20+H21+H22+H23+H24+H25+H26+H27+H28+H29+H30+H31+H32+H33+H34+H35+H36+H37+H38+H39+H40+H41+H42+H43+H44+H45+H46+H47+H48+H49+H50+H51+H52+H53+H54+H55+H56+H57</f>
        <v>156100</v>
      </c>
      <c r="I13" s="60">
        <f>I14+I15+I16+I17+I18+I19+I20+I21+I22+I23+I24+I25+I26+I27+I28+I29+I30+I31+I32+I33+I34+I35+I36+I37+I38+I39+I40+I41+I42+I43+I44+I45+I46+I47+I48+I49+I50+I51+I52+I53+I55+I56+I57+I54</f>
        <v>156100</v>
      </c>
    </row>
    <row r="14" spans="1:9" x14ac:dyDescent="0.25">
      <c r="A14" s="69"/>
      <c r="B14" s="73">
        <v>32110</v>
      </c>
      <c r="C14" s="71"/>
      <c r="D14" s="72" t="s">
        <v>94</v>
      </c>
      <c r="E14" s="57">
        <v>829.19</v>
      </c>
      <c r="F14" s="58">
        <v>1827</v>
      </c>
      <c r="G14" s="58">
        <v>2000</v>
      </c>
      <c r="H14" s="58">
        <v>2000</v>
      </c>
      <c r="I14" s="58">
        <v>2000</v>
      </c>
    </row>
    <row r="15" spans="1:9" x14ac:dyDescent="0.25">
      <c r="A15" s="69"/>
      <c r="B15" s="73">
        <v>32131</v>
      </c>
      <c r="C15" s="71"/>
      <c r="D15" s="72" t="s">
        <v>83</v>
      </c>
      <c r="E15" s="57">
        <v>677.75</v>
      </c>
      <c r="F15" s="58">
        <v>500</v>
      </c>
      <c r="G15" s="58">
        <v>1000</v>
      </c>
      <c r="H15" s="58">
        <v>1600</v>
      </c>
      <c r="I15" s="58">
        <v>1600</v>
      </c>
    </row>
    <row r="16" spans="1:9" x14ac:dyDescent="0.25">
      <c r="A16" s="77"/>
      <c r="B16" s="76">
        <v>32121</v>
      </c>
      <c r="C16" s="78"/>
      <c r="D16" s="72" t="s">
        <v>95</v>
      </c>
      <c r="E16" s="57">
        <v>0</v>
      </c>
      <c r="F16" s="58">
        <v>0</v>
      </c>
      <c r="G16" s="58">
        <v>0</v>
      </c>
      <c r="H16" s="58">
        <v>0</v>
      </c>
      <c r="I16" s="58">
        <v>0</v>
      </c>
    </row>
    <row r="17" spans="1:9" x14ac:dyDescent="0.25">
      <c r="A17" s="77"/>
      <c r="B17" s="76">
        <v>32141</v>
      </c>
      <c r="C17" s="78"/>
      <c r="D17" s="72" t="s">
        <v>123</v>
      </c>
      <c r="E17" s="57">
        <v>165.76</v>
      </c>
      <c r="F17" s="58">
        <v>400</v>
      </c>
      <c r="G17" s="58">
        <v>600</v>
      </c>
      <c r="H17" s="58">
        <v>600</v>
      </c>
      <c r="I17" s="58">
        <v>600</v>
      </c>
    </row>
    <row r="18" spans="1:9" x14ac:dyDescent="0.25">
      <c r="A18" s="77"/>
      <c r="B18" s="76">
        <v>32211</v>
      </c>
      <c r="C18" s="78"/>
      <c r="D18" s="72" t="s">
        <v>84</v>
      </c>
      <c r="E18" s="57">
        <v>0</v>
      </c>
      <c r="F18" s="58">
        <v>1500</v>
      </c>
      <c r="G18" s="58">
        <v>1500</v>
      </c>
      <c r="H18" s="58">
        <v>2500</v>
      </c>
      <c r="I18" s="58">
        <v>2500</v>
      </c>
    </row>
    <row r="19" spans="1:9" x14ac:dyDescent="0.25">
      <c r="A19" s="77"/>
      <c r="B19" s="76">
        <v>32211</v>
      </c>
      <c r="C19" s="78"/>
      <c r="D19" s="72" t="s">
        <v>124</v>
      </c>
      <c r="E19" s="57">
        <v>209.23</v>
      </c>
      <c r="F19" s="58">
        <v>500</v>
      </c>
      <c r="G19" s="58">
        <v>500</v>
      </c>
      <c r="H19" s="58">
        <v>500</v>
      </c>
      <c r="I19" s="58">
        <v>500</v>
      </c>
    </row>
    <row r="20" spans="1:9" x14ac:dyDescent="0.25">
      <c r="A20" s="77"/>
      <c r="B20" s="76">
        <v>32212</v>
      </c>
      <c r="C20" s="78"/>
      <c r="D20" s="72" t="s">
        <v>126</v>
      </c>
      <c r="E20" s="57">
        <v>507.55</v>
      </c>
      <c r="F20" s="58">
        <v>300</v>
      </c>
      <c r="G20" s="58">
        <v>300</v>
      </c>
      <c r="H20" s="58">
        <v>300</v>
      </c>
      <c r="I20" s="58">
        <v>300</v>
      </c>
    </row>
    <row r="21" spans="1:9" x14ac:dyDescent="0.25">
      <c r="A21" s="77"/>
      <c r="B21" s="76">
        <v>32214</v>
      </c>
      <c r="C21" s="78"/>
      <c r="D21" s="72" t="s">
        <v>127</v>
      </c>
      <c r="E21" s="57">
        <v>2126.9499999999998</v>
      </c>
      <c r="F21" s="58">
        <v>3100</v>
      </c>
      <c r="G21" s="58">
        <v>3100</v>
      </c>
      <c r="H21" s="58">
        <v>3100</v>
      </c>
      <c r="I21" s="58">
        <v>3100</v>
      </c>
    </row>
    <row r="22" spans="1:9" x14ac:dyDescent="0.25">
      <c r="A22" s="77"/>
      <c r="B22" s="76">
        <v>32216</v>
      </c>
      <c r="C22" s="78"/>
      <c r="D22" s="72" t="s">
        <v>128</v>
      </c>
      <c r="E22" s="57">
        <v>3162.48</v>
      </c>
      <c r="F22" s="58">
        <v>3100</v>
      </c>
      <c r="G22" s="58">
        <v>4100</v>
      </c>
      <c r="H22" s="58">
        <v>4100</v>
      </c>
      <c r="I22" s="58">
        <v>4100</v>
      </c>
    </row>
    <row r="23" spans="1:9" x14ac:dyDescent="0.25">
      <c r="A23" s="77"/>
      <c r="B23" s="76">
        <v>32219</v>
      </c>
      <c r="C23" s="78"/>
      <c r="D23" s="72" t="s">
        <v>125</v>
      </c>
      <c r="E23" s="57">
        <v>0</v>
      </c>
      <c r="F23" s="58">
        <v>504</v>
      </c>
      <c r="G23" s="58">
        <v>3100</v>
      </c>
      <c r="H23" s="58">
        <v>3100</v>
      </c>
      <c r="I23" s="58">
        <v>3100</v>
      </c>
    </row>
    <row r="24" spans="1:9" x14ac:dyDescent="0.25">
      <c r="A24" s="69"/>
      <c r="B24" s="76">
        <v>32219</v>
      </c>
      <c r="C24" s="71"/>
      <c r="D24" s="72" t="s">
        <v>96</v>
      </c>
      <c r="E24" s="57">
        <v>3141.06</v>
      </c>
      <c r="F24" s="58">
        <v>3100</v>
      </c>
      <c r="G24" s="58">
        <v>3100</v>
      </c>
      <c r="H24" s="58">
        <v>2500</v>
      </c>
      <c r="I24" s="58">
        <v>2500</v>
      </c>
    </row>
    <row r="25" spans="1:9" x14ac:dyDescent="0.25">
      <c r="A25" s="69"/>
      <c r="B25" s="76">
        <v>32224</v>
      </c>
      <c r="C25" s="71"/>
      <c r="D25" s="72" t="s">
        <v>129</v>
      </c>
      <c r="E25" s="57">
        <v>38449.03</v>
      </c>
      <c r="F25" s="58">
        <v>41000</v>
      </c>
      <c r="G25" s="58">
        <v>52835</v>
      </c>
      <c r="H25" s="58">
        <v>60000</v>
      </c>
      <c r="I25" s="58">
        <v>60000</v>
      </c>
    </row>
    <row r="26" spans="1:9" x14ac:dyDescent="0.25">
      <c r="A26" s="106"/>
      <c r="B26" s="76">
        <v>32226</v>
      </c>
      <c r="C26" s="71"/>
      <c r="D26" s="72" t="s">
        <v>163</v>
      </c>
      <c r="E26" s="57">
        <v>0</v>
      </c>
      <c r="F26" s="58">
        <v>100</v>
      </c>
      <c r="G26" s="58">
        <v>200</v>
      </c>
      <c r="H26" s="58">
        <v>300</v>
      </c>
      <c r="I26" s="58">
        <v>300</v>
      </c>
    </row>
    <row r="27" spans="1:9" x14ac:dyDescent="0.25">
      <c r="A27" s="69"/>
      <c r="B27" s="76">
        <v>32231</v>
      </c>
      <c r="C27" s="71"/>
      <c r="D27" s="72" t="s">
        <v>85</v>
      </c>
      <c r="E27" s="57">
        <v>7594.54</v>
      </c>
      <c r="F27" s="58">
        <v>8000</v>
      </c>
      <c r="G27" s="58">
        <v>0</v>
      </c>
      <c r="H27" s="58">
        <v>16000</v>
      </c>
      <c r="I27" s="58">
        <v>16000</v>
      </c>
    </row>
    <row r="28" spans="1:9" x14ac:dyDescent="0.25">
      <c r="A28" s="69"/>
      <c r="B28" s="76">
        <v>32233</v>
      </c>
      <c r="C28" s="71"/>
      <c r="D28" s="72" t="s">
        <v>86</v>
      </c>
      <c r="E28" s="57">
        <v>4136.3900000000003</v>
      </c>
      <c r="F28" s="58">
        <v>9000</v>
      </c>
      <c r="G28" s="58">
        <v>15000</v>
      </c>
      <c r="H28" s="58">
        <v>15800</v>
      </c>
      <c r="I28" s="58">
        <v>15800</v>
      </c>
    </row>
    <row r="29" spans="1:9" x14ac:dyDescent="0.25">
      <c r="A29" s="69"/>
      <c r="B29" s="76">
        <v>32234</v>
      </c>
      <c r="C29" s="71"/>
      <c r="D29" s="72" t="s">
        <v>87</v>
      </c>
      <c r="E29" s="57">
        <v>112.84</v>
      </c>
      <c r="F29" s="58">
        <v>100</v>
      </c>
      <c r="G29" s="58">
        <v>300</v>
      </c>
      <c r="H29" s="58">
        <v>300</v>
      </c>
      <c r="I29" s="58">
        <v>300</v>
      </c>
    </row>
    <row r="30" spans="1:9" x14ac:dyDescent="0.25">
      <c r="A30" s="69"/>
      <c r="B30" s="76">
        <v>32239</v>
      </c>
      <c r="C30" s="71"/>
      <c r="D30" s="72" t="s">
        <v>130</v>
      </c>
      <c r="E30" s="57">
        <v>2651.99</v>
      </c>
      <c r="F30" s="58">
        <v>3000</v>
      </c>
      <c r="G30" s="58">
        <v>3000</v>
      </c>
      <c r="H30" s="58">
        <v>3000</v>
      </c>
      <c r="I30" s="58">
        <v>3000</v>
      </c>
    </row>
    <row r="31" spans="1:9" x14ac:dyDescent="0.25">
      <c r="A31" s="69"/>
      <c r="B31" s="76">
        <v>32241</v>
      </c>
      <c r="C31" s="71"/>
      <c r="D31" s="72" t="s">
        <v>131</v>
      </c>
      <c r="E31" s="57">
        <v>661.36</v>
      </c>
      <c r="F31" s="58">
        <v>400</v>
      </c>
      <c r="G31" s="58">
        <v>700</v>
      </c>
      <c r="H31" s="58">
        <v>800</v>
      </c>
      <c r="I31" s="58">
        <v>800</v>
      </c>
    </row>
    <row r="32" spans="1:9" x14ac:dyDescent="0.25">
      <c r="A32" s="69"/>
      <c r="B32" s="76">
        <v>32242</v>
      </c>
      <c r="C32" s="71"/>
      <c r="D32" s="72" t="s">
        <v>132</v>
      </c>
      <c r="E32" s="57">
        <v>664</v>
      </c>
      <c r="F32" s="58">
        <v>700</v>
      </c>
      <c r="G32" s="58">
        <v>1000</v>
      </c>
      <c r="H32" s="58">
        <v>1200</v>
      </c>
      <c r="I32" s="58">
        <v>1200</v>
      </c>
    </row>
    <row r="33" spans="1:9" x14ac:dyDescent="0.25">
      <c r="A33" s="69"/>
      <c r="B33" s="76">
        <v>32251</v>
      </c>
      <c r="C33" s="71"/>
      <c r="D33" s="72" t="s">
        <v>97</v>
      </c>
      <c r="E33" s="57">
        <v>2884.04</v>
      </c>
      <c r="F33" s="58">
        <v>3100</v>
      </c>
      <c r="G33" s="58">
        <v>2000</v>
      </c>
      <c r="H33" s="58">
        <v>2500</v>
      </c>
      <c r="I33" s="58">
        <v>2500</v>
      </c>
    </row>
    <row r="34" spans="1:9" x14ac:dyDescent="0.25">
      <c r="A34" s="69"/>
      <c r="B34" s="76">
        <v>32271</v>
      </c>
      <c r="C34" s="71"/>
      <c r="D34" s="72" t="s">
        <v>88</v>
      </c>
      <c r="E34" s="57">
        <v>917.82</v>
      </c>
      <c r="F34" s="58">
        <v>1300</v>
      </c>
      <c r="G34" s="58">
        <v>1000</v>
      </c>
      <c r="H34" s="58">
        <v>1600</v>
      </c>
      <c r="I34" s="58">
        <v>1600</v>
      </c>
    </row>
    <row r="35" spans="1:9" x14ac:dyDescent="0.25">
      <c r="A35" s="69"/>
      <c r="B35" s="76">
        <v>32311</v>
      </c>
      <c r="C35" s="71"/>
      <c r="D35" s="72" t="s">
        <v>112</v>
      </c>
      <c r="E35" s="57">
        <v>609.66999999999996</v>
      </c>
      <c r="F35" s="58">
        <v>650</v>
      </c>
      <c r="G35" s="58">
        <v>650</v>
      </c>
      <c r="H35" s="58">
        <v>650</v>
      </c>
      <c r="I35" s="58">
        <v>650</v>
      </c>
    </row>
    <row r="36" spans="1:9" x14ac:dyDescent="0.25">
      <c r="A36" s="69"/>
      <c r="B36" s="76">
        <v>32312</v>
      </c>
      <c r="C36" s="71"/>
      <c r="D36" s="72" t="s">
        <v>134</v>
      </c>
      <c r="E36" s="57">
        <v>380.72</v>
      </c>
      <c r="F36" s="58">
        <v>400</v>
      </c>
      <c r="G36" s="58">
        <v>400</v>
      </c>
      <c r="H36" s="58">
        <v>400</v>
      </c>
      <c r="I36" s="58">
        <v>400</v>
      </c>
    </row>
    <row r="37" spans="1:9" x14ac:dyDescent="0.25">
      <c r="A37" s="69"/>
      <c r="B37" s="76">
        <v>32313</v>
      </c>
      <c r="C37" s="71"/>
      <c r="D37" s="72" t="s">
        <v>89</v>
      </c>
      <c r="E37" s="57">
        <v>112.8</v>
      </c>
      <c r="F37" s="58">
        <v>215</v>
      </c>
      <c r="G37" s="58">
        <v>215</v>
      </c>
      <c r="H37" s="58">
        <v>300</v>
      </c>
      <c r="I37" s="58">
        <v>300</v>
      </c>
    </row>
    <row r="38" spans="1:9" x14ac:dyDescent="0.25">
      <c r="A38" s="69"/>
      <c r="B38" s="76">
        <v>32321</v>
      </c>
      <c r="C38" s="71"/>
      <c r="D38" s="72" t="s">
        <v>133</v>
      </c>
      <c r="E38" s="57">
        <v>0</v>
      </c>
      <c r="F38" s="58">
        <v>700</v>
      </c>
      <c r="G38" s="58">
        <v>1000</v>
      </c>
      <c r="H38" s="58">
        <v>1200</v>
      </c>
      <c r="I38" s="58">
        <v>1200</v>
      </c>
    </row>
    <row r="39" spans="1:9" x14ac:dyDescent="0.25">
      <c r="A39" s="69"/>
      <c r="B39" s="76">
        <v>32322</v>
      </c>
      <c r="C39" s="71"/>
      <c r="D39" s="72" t="s">
        <v>135</v>
      </c>
      <c r="E39" s="57">
        <v>2515.5100000000002</v>
      </c>
      <c r="F39" s="58">
        <v>3100</v>
      </c>
      <c r="G39" s="58">
        <v>3100</v>
      </c>
      <c r="H39" s="58">
        <v>3100</v>
      </c>
      <c r="I39" s="58">
        <v>3100</v>
      </c>
    </row>
    <row r="40" spans="1:9" x14ac:dyDescent="0.25">
      <c r="A40" s="69"/>
      <c r="B40" s="76">
        <v>32331</v>
      </c>
      <c r="C40" s="71"/>
      <c r="D40" s="72" t="s">
        <v>136</v>
      </c>
      <c r="E40" s="57">
        <v>106.35</v>
      </c>
      <c r="F40" s="58">
        <v>0</v>
      </c>
      <c r="G40" s="58">
        <v>0</v>
      </c>
      <c r="H40" s="58">
        <v>0</v>
      </c>
      <c r="I40" s="58">
        <v>0</v>
      </c>
    </row>
    <row r="41" spans="1:9" x14ac:dyDescent="0.25">
      <c r="A41" s="69"/>
      <c r="B41" s="76">
        <v>32339</v>
      </c>
      <c r="C41" s="71"/>
      <c r="D41" s="72" t="s">
        <v>98</v>
      </c>
      <c r="E41" s="57">
        <v>0</v>
      </c>
      <c r="F41" s="58">
        <v>0</v>
      </c>
      <c r="G41" s="58">
        <v>0</v>
      </c>
      <c r="H41" s="58">
        <v>0</v>
      </c>
      <c r="I41" s="58">
        <v>0</v>
      </c>
    </row>
    <row r="42" spans="1:9" x14ac:dyDescent="0.25">
      <c r="A42" s="69"/>
      <c r="B42" s="76">
        <v>32341</v>
      </c>
      <c r="C42" s="71"/>
      <c r="D42" s="72" t="s">
        <v>137</v>
      </c>
      <c r="E42" s="57">
        <v>1611.16</v>
      </c>
      <c r="F42" s="58">
        <v>4000</v>
      </c>
      <c r="G42" s="58">
        <v>3000</v>
      </c>
      <c r="H42" s="58">
        <v>3000</v>
      </c>
      <c r="I42" s="58">
        <v>3000</v>
      </c>
    </row>
    <row r="43" spans="1:9" x14ac:dyDescent="0.25">
      <c r="A43" s="69"/>
      <c r="B43" s="76">
        <v>32342</v>
      </c>
      <c r="C43" s="71"/>
      <c r="D43" s="72" t="s">
        <v>138</v>
      </c>
      <c r="E43" s="57">
        <v>1446.63</v>
      </c>
      <c r="F43" s="58">
        <v>1700</v>
      </c>
      <c r="G43" s="58">
        <v>3000</v>
      </c>
      <c r="H43" s="58">
        <v>3200</v>
      </c>
      <c r="I43" s="58">
        <v>3200</v>
      </c>
    </row>
    <row r="44" spans="1:9" x14ac:dyDescent="0.25">
      <c r="A44" s="69"/>
      <c r="B44" s="76">
        <v>32349</v>
      </c>
      <c r="C44" s="71"/>
      <c r="D44" s="72" t="s">
        <v>90</v>
      </c>
      <c r="E44" s="57">
        <v>517.71</v>
      </c>
      <c r="F44" s="58">
        <v>700</v>
      </c>
      <c r="G44" s="58">
        <v>1000</v>
      </c>
      <c r="H44" s="58">
        <v>1000</v>
      </c>
      <c r="I44" s="58">
        <v>1000</v>
      </c>
    </row>
    <row r="45" spans="1:9" x14ac:dyDescent="0.25">
      <c r="A45" s="69"/>
      <c r="B45" s="76">
        <v>32353</v>
      </c>
      <c r="C45" s="71"/>
      <c r="D45" s="72" t="s">
        <v>91</v>
      </c>
      <c r="E45" s="57">
        <v>999.88</v>
      </c>
      <c r="F45" s="58">
        <v>1100</v>
      </c>
      <c r="G45" s="58">
        <v>1500</v>
      </c>
      <c r="H45" s="58">
        <v>1800</v>
      </c>
      <c r="I45" s="58">
        <v>1800</v>
      </c>
    </row>
    <row r="46" spans="1:9" x14ac:dyDescent="0.25">
      <c r="A46" s="69"/>
      <c r="B46" s="76">
        <v>32361</v>
      </c>
      <c r="C46" s="71"/>
      <c r="D46" s="72" t="s">
        <v>92</v>
      </c>
      <c r="E46" s="57">
        <v>3094.72</v>
      </c>
      <c r="F46" s="58">
        <v>3100</v>
      </c>
      <c r="G46" s="58">
        <v>1000</v>
      </c>
      <c r="H46" s="58">
        <v>3100</v>
      </c>
      <c r="I46" s="58">
        <v>3100</v>
      </c>
    </row>
    <row r="47" spans="1:9" x14ac:dyDescent="0.25">
      <c r="A47" s="69"/>
      <c r="B47" s="76">
        <v>32379</v>
      </c>
      <c r="C47" s="71"/>
      <c r="D47" s="72" t="s">
        <v>105</v>
      </c>
      <c r="E47" s="57">
        <v>0</v>
      </c>
      <c r="F47" s="58">
        <v>300</v>
      </c>
      <c r="G47" s="58">
        <v>300</v>
      </c>
      <c r="H47" s="58">
        <v>300</v>
      </c>
      <c r="I47" s="58">
        <v>300</v>
      </c>
    </row>
    <row r="48" spans="1:9" x14ac:dyDescent="0.25">
      <c r="A48" s="69"/>
      <c r="B48" s="76">
        <v>32389</v>
      </c>
      <c r="C48" s="71"/>
      <c r="D48" s="72" t="s">
        <v>139</v>
      </c>
      <c r="E48" s="57">
        <v>3600</v>
      </c>
      <c r="F48" s="58">
        <v>4000</v>
      </c>
      <c r="G48" s="58">
        <v>4000</v>
      </c>
      <c r="H48" s="58">
        <v>4000</v>
      </c>
      <c r="I48" s="58">
        <v>4000</v>
      </c>
    </row>
    <row r="49" spans="1:9" x14ac:dyDescent="0.25">
      <c r="A49" s="69"/>
      <c r="B49" s="76">
        <v>32389</v>
      </c>
      <c r="C49" s="71"/>
      <c r="D49" s="72" t="s">
        <v>113</v>
      </c>
      <c r="E49" s="57">
        <v>2344.11</v>
      </c>
      <c r="F49" s="58">
        <v>2500</v>
      </c>
      <c r="G49" s="58">
        <v>2500</v>
      </c>
      <c r="H49" s="58">
        <v>2500</v>
      </c>
      <c r="I49" s="58">
        <v>2500</v>
      </c>
    </row>
    <row r="50" spans="1:9" x14ac:dyDescent="0.25">
      <c r="A50" s="69"/>
      <c r="B50" s="76">
        <v>32391</v>
      </c>
      <c r="C50" s="71"/>
      <c r="D50" s="72" t="s">
        <v>99</v>
      </c>
      <c r="E50" s="57">
        <v>0</v>
      </c>
      <c r="F50" s="58">
        <v>140</v>
      </c>
      <c r="G50" s="58">
        <v>150</v>
      </c>
      <c r="H50" s="58">
        <v>200</v>
      </c>
      <c r="I50" s="58">
        <v>200</v>
      </c>
    </row>
    <row r="51" spans="1:9" x14ac:dyDescent="0.25">
      <c r="A51" s="69"/>
      <c r="B51" s="76">
        <v>32393</v>
      </c>
      <c r="C51" s="71"/>
      <c r="D51" s="72" t="s">
        <v>140</v>
      </c>
      <c r="E51" s="57">
        <v>6.64</v>
      </c>
      <c r="F51" s="58">
        <v>360</v>
      </c>
      <c r="G51" s="58">
        <v>300</v>
      </c>
      <c r="H51" s="58">
        <v>300</v>
      </c>
      <c r="I51" s="58">
        <v>300</v>
      </c>
    </row>
    <row r="52" spans="1:9" x14ac:dyDescent="0.25">
      <c r="A52" s="69"/>
      <c r="B52" s="76">
        <v>32399</v>
      </c>
      <c r="C52" s="71"/>
      <c r="D52" s="72" t="s">
        <v>100</v>
      </c>
      <c r="E52" s="57">
        <v>3101.25</v>
      </c>
      <c r="F52" s="58">
        <v>3600</v>
      </c>
      <c r="G52" s="58">
        <v>3600</v>
      </c>
      <c r="H52" s="58">
        <v>4000</v>
      </c>
      <c r="I52" s="58">
        <v>4000</v>
      </c>
    </row>
    <row r="53" spans="1:9" x14ac:dyDescent="0.25">
      <c r="A53" s="69"/>
      <c r="B53" s="76">
        <v>32922</v>
      </c>
      <c r="C53" s="71"/>
      <c r="D53" s="72" t="s">
        <v>93</v>
      </c>
      <c r="E53" s="57">
        <v>2215.46</v>
      </c>
      <c r="F53" s="58">
        <v>2500</v>
      </c>
      <c r="G53" s="58">
        <v>3000</v>
      </c>
      <c r="H53" s="58">
        <v>3100</v>
      </c>
      <c r="I53" s="58">
        <v>3100</v>
      </c>
    </row>
    <row r="54" spans="1:9" x14ac:dyDescent="0.25">
      <c r="A54" s="69"/>
      <c r="B54" s="76">
        <v>32931</v>
      </c>
      <c r="C54" s="71"/>
      <c r="D54" s="74" t="s">
        <v>116</v>
      </c>
      <c r="E54" s="57">
        <v>0</v>
      </c>
      <c r="F54" s="58">
        <v>0</v>
      </c>
      <c r="G54" s="58">
        <v>100</v>
      </c>
      <c r="H54" s="58">
        <v>100</v>
      </c>
      <c r="I54" s="58">
        <v>100</v>
      </c>
    </row>
    <row r="55" spans="1:9" ht="14.25" customHeight="1" x14ac:dyDescent="0.25">
      <c r="A55" s="69"/>
      <c r="B55" s="81">
        <v>32941</v>
      </c>
      <c r="C55" s="71"/>
      <c r="D55" s="53" t="s">
        <v>101</v>
      </c>
      <c r="E55" s="57">
        <v>110</v>
      </c>
      <c r="F55" s="58">
        <v>150</v>
      </c>
      <c r="G55" s="58">
        <v>300</v>
      </c>
      <c r="H55" s="58">
        <v>300</v>
      </c>
      <c r="I55" s="58">
        <v>300</v>
      </c>
    </row>
    <row r="56" spans="1:9" ht="14.25" customHeight="1" x14ac:dyDescent="0.25">
      <c r="A56" s="69"/>
      <c r="B56" s="81">
        <v>32952</v>
      </c>
      <c r="C56" s="71"/>
      <c r="D56" s="53" t="s">
        <v>102</v>
      </c>
      <c r="E56" s="57">
        <v>71.739999999999995</v>
      </c>
      <c r="F56" s="58">
        <v>150</v>
      </c>
      <c r="G56" s="58">
        <v>150</v>
      </c>
      <c r="H56" s="58">
        <v>150</v>
      </c>
      <c r="I56" s="58">
        <v>150</v>
      </c>
    </row>
    <row r="57" spans="1:9" ht="14.25" customHeight="1" x14ac:dyDescent="0.25">
      <c r="A57" s="69"/>
      <c r="B57" s="81">
        <v>32999</v>
      </c>
      <c r="C57" s="71"/>
      <c r="D57" s="53" t="s">
        <v>103</v>
      </c>
      <c r="E57" s="57">
        <v>1284.47</v>
      </c>
      <c r="F57" s="58">
        <v>1400</v>
      </c>
      <c r="G57" s="58">
        <v>1400</v>
      </c>
      <c r="H57" s="58">
        <v>1600</v>
      </c>
      <c r="I57" s="58">
        <v>1600</v>
      </c>
    </row>
    <row r="58" spans="1:9" ht="26.25" customHeight="1" x14ac:dyDescent="0.25">
      <c r="A58" s="85" t="s">
        <v>106</v>
      </c>
      <c r="B58" s="87"/>
      <c r="C58" s="71"/>
      <c r="D58" s="82" t="s">
        <v>120</v>
      </c>
      <c r="E58" s="57"/>
      <c r="F58" s="57"/>
      <c r="G58" s="57"/>
      <c r="H58" s="57"/>
      <c r="I58" s="57"/>
    </row>
    <row r="59" spans="1:9" ht="39" customHeight="1" x14ac:dyDescent="0.25">
      <c r="A59" s="85" t="s">
        <v>143</v>
      </c>
      <c r="B59" s="87"/>
      <c r="C59" s="71"/>
      <c r="D59" s="26" t="s">
        <v>122</v>
      </c>
      <c r="E59" s="57"/>
      <c r="F59" s="57"/>
      <c r="G59" s="57"/>
      <c r="H59" s="57"/>
      <c r="I59" s="57"/>
    </row>
    <row r="60" spans="1:9" ht="15" customHeight="1" x14ac:dyDescent="0.25">
      <c r="A60" s="84" t="s">
        <v>166</v>
      </c>
      <c r="B60" s="81"/>
      <c r="C60" s="71"/>
      <c r="D60" s="53" t="s">
        <v>111</v>
      </c>
      <c r="E60" s="60">
        <f>E61+E63</f>
        <v>762.32</v>
      </c>
      <c r="F60" s="60">
        <f>F61+F63</f>
        <v>900</v>
      </c>
      <c r="G60" s="60">
        <f>G61+G63</f>
        <v>1200</v>
      </c>
      <c r="H60" s="60">
        <f>H61+H63</f>
        <v>1200</v>
      </c>
      <c r="I60" s="60">
        <f>I61+I63</f>
        <v>1200</v>
      </c>
    </row>
    <row r="61" spans="1:9" ht="14.25" customHeight="1" x14ac:dyDescent="0.25">
      <c r="A61" s="69">
        <v>34</v>
      </c>
      <c r="B61" s="86"/>
      <c r="C61" s="71"/>
      <c r="D61" s="26" t="s">
        <v>114</v>
      </c>
      <c r="E61" s="60">
        <f>E62</f>
        <v>762.32</v>
      </c>
      <c r="F61" s="60">
        <f>F62</f>
        <v>900</v>
      </c>
      <c r="G61" s="60">
        <f>G62</f>
        <v>1200</v>
      </c>
      <c r="H61" s="60">
        <f>H62</f>
        <v>1200</v>
      </c>
      <c r="I61" s="60">
        <f>I62</f>
        <v>1200</v>
      </c>
    </row>
    <row r="62" spans="1:9" ht="14.25" customHeight="1" x14ac:dyDescent="0.25">
      <c r="A62" s="69"/>
      <c r="B62" s="81">
        <v>34311</v>
      </c>
      <c r="C62" s="71"/>
      <c r="D62" s="53" t="s">
        <v>104</v>
      </c>
      <c r="E62" s="57">
        <v>762.32</v>
      </c>
      <c r="F62" s="58">
        <v>900</v>
      </c>
      <c r="G62" s="58">
        <v>1200</v>
      </c>
      <c r="H62" s="58">
        <v>1200</v>
      </c>
      <c r="I62" s="58">
        <v>1200</v>
      </c>
    </row>
    <row r="63" spans="1:9" ht="14.25" customHeight="1" x14ac:dyDescent="0.25">
      <c r="A63" s="69">
        <v>38</v>
      </c>
      <c r="B63" s="81"/>
      <c r="C63" s="71"/>
      <c r="D63" s="82" t="s">
        <v>141</v>
      </c>
      <c r="E63" s="60">
        <f>E64</f>
        <v>0</v>
      </c>
      <c r="F63" s="61">
        <f>F64</f>
        <v>0</v>
      </c>
      <c r="G63" s="61">
        <f>G64</f>
        <v>0</v>
      </c>
      <c r="H63" s="61">
        <f>H64</f>
        <v>0</v>
      </c>
      <c r="I63" s="109">
        <f>I64</f>
        <v>0</v>
      </c>
    </row>
    <row r="64" spans="1:9" ht="14.25" customHeight="1" x14ac:dyDescent="0.25">
      <c r="A64" s="69"/>
      <c r="B64" s="81">
        <v>38351</v>
      </c>
      <c r="C64" s="71"/>
      <c r="D64" s="83" t="s">
        <v>142</v>
      </c>
      <c r="E64" s="57">
        <v>0</v>
      </c>
      <c r="F64" s="58">
        <v>0</v>
      </c>
      <c r="G64" s="58">
        <v>0</v>
      </c>
      <c r="H64" s="58">
        <v>0</v>
      </c>
      <c r="I64" s="59">
        <v>0</v>
      </c>
    </row>
    <row r="65" spans="1:9" ht="25.5" x14ac:dyDescent="0.25">
      <c r="A65" s="164" t="s">
        <v>106</v>
      </c>
      <c r="B65" s="165"/>
      <c r="C65" s="166"/>
      <c r="D65" s="26" t="s">
        <v>120</v>
      </c>
      <c r="E65" s="57"/>
      <c r="F65" s="58"/>
      <c r="G65" s="58"/>
      <c r="H65" s="58"/>
      <c r="I65" s="59"/>
    </row>
    <row r="66" spans="1:9" ht="38.25" x14ac:dyDescent="0.25">
      <c r="A66" s="164" t="s">
        <v>144</v>
      </c>
      <c r="B66" s="165"/>
      <c r="C66" s="166"/>
      <c r="D66" s="26" t="s">
        <v>122</v>
      </c>
      <c r="E66" s="57"/>
      <c r="F66" s="58"/>
      <c r="G66" s="58"/>
      <c r="H66" s="58"/>
      <c r="I66" s="59"/>
    </row>
    <row r="67" spans="1:9" x14ac:dyDescent="0.25">
      <c r="A67" s="161" t="s">
        <v>166</v>
      </c>
      <c r="B67" s="162"/>
      <c r="C67" s="163"/>
      <c r="D67" s="33" t="s">
        <v>111</v>
      </c>
      <c r="E67" s="57">
        <f>E68</f>
        <v>11720.560000000001</v>
      </c>
      <c r="F67" s="60">
        <f>F68</f>
        <v>10300</v>
      </c>
      <c r="G67" s="60">
        <f>G68</f>
        <v>20800</v>
      </c>
      <c r="H67" s="60">
        <f>H68</f>
        <v>2700</v>
      </c>
      <c r="I67" s="60">
        <f>I68</f>
        <v>2700</v>
      </c>
    </row>
    <row r="68" spans="1:9" ht="26.25" customHeight="1" x14ac:dyDescent="0.25">
      <c r="A68" s="167">
        <v>4</v>
      </c>
      <c r="B68" s="168"/>
      <c r="C68" s="169"/>
      <c r="D68" s="26" t="s">
        <v>12</v>
      </c>
      <c r="E68" s="60">
        <f>E69</f>
        <v>11720.560000000001</v>
      </c>
      <c r="F68" s="60">
        <f>F69+F77</f>
        <v>10300</v>
      </c>
      <c r="G68" s="60">
        <f>G69+G77</f>
        <v>20800</v>
      </c>
      <c r="H68" s="60">
        <f>H69+H77</f>
        <v>2700</v>
      </c>
      <c r="I68" s="60">
        <f>I69+I77</f>
        <v>2700</v>
      </c>
    </row>
    <row r="69" spans="1:9" ht="27.75" customHeight="1" x14ac:dyDescent="0.25">
      <c r="A69" s="69">
        <v>42</v>
      </c>
      <c r="B69" s="81"/>
      <c r="C69" s="71"/>
      <c r="D69" s="26" t="s">
        <v>35</v>
      </c>
      <c r="E69" s="60">
        <f>E70+E71+E72+E73+E74+E75+E76</f>
        <v>11720.560000000001</v>
      </c>
      <c r="F69" s="60">
        <f>F70+F71+F72+F73+F74+F75+F76</f>
        <v>10300</v>
      </c>
      <c r="G69" s="60">
        <f>G70+G71+G72+G73+G74+G75+G76</f>
        <v>20800</v>
      </c>
      <c r="H69" s="60">
        <f>H70+H71+H72+H73+H74+H75+H76</f>
        <v>2700</v>
      </c>
      <c r="I69" s="60">
        <f>I70+I71+I72+I73+I74+I75+I76</f>
        <v>2700</v>
      </c>
    </row>
    <row r="70" spans="1:9" ht="14.25" customHeight="1" x14ac:dyDescent="0.25">
      <c r="A70" s="69"/>
      <c r="B70" s="81">
        <v>42211</v>
      </c>
      <c r="C70" s="71"/>
      <c r="D70" s="53" t="s">
        <v>145</v>
      </c>
      <c r="E70" s="57">
        <v>3059.48</v>
      </c>
      <c r="F70" s="58">
        <v>0</v>
      </c>
      <c r="G70" s="58">
        <v>1000</v>
      </c>
      <c r="H70" s="58">
        <v>1000</v>
      </c>
      <c r="I70" s="58">
        <v>1000</v>
      </c>
    </row>
    <row r="71" spans="1:9" ht="14.25" customHeight="1" x14ac:dyDescent="0.25">
      <c r="A71" s="69"/>
      <c r="B71" s="81">
        <v>42212</v>
      </c>
      <c r="C71" s="71"/>
      <c r="D71" s="53" t="s">
        <v>146</v>
      </c>
      <c r="E71" s="57">
        <v>1673.45</v>
      </c>
      <c r="F71" s="57">
        <v>1500</v>
      </c>
      <c r="G71" s="57">
        <v>3500</v>
      </c>
      <c r="H71" s="57">
        <v>300</v>
      </c>
      <c r="I71" s="57">
        <v>300</v>
      </c>
    </row>
    <row r="72" spans="1:9" ht="14.25" customHeight="1" x14ac:dyDescent="0.25">
      <c r="A72" s="69"/>
      <c r="B72" s="81">
        <v>42229</v>
      </c>
      <c r="C72" s="71"/>
      <c r="D72" s="53" t="s">
        <v>157</v>
      </c>
      <c r="E72" s="57">
        <v>1875.79</v>
      </c>
      <c r="F72" s="57">
        <v>0</v>
      </c>
      <c r="G72" s="57">
        <v>500</v>
      </c>
      <c r="H72" s="57">
        <v>100</v>
      </c>
      <c r="I72" s="57">
        <v>100</v>
      </c>
    </row>
    <row r="73" spans="1:9" ht="14.25" customHeight="1" x14ac:dyDescent="0.25">
      <c r="A73" s="69"/>
      <c r="B73" s="81">
        <v>42271</v>
      </c>
      <c r="C73" s="71"/>
      <c r="D73" s="53" t="s">
        <v>147</v>
      </c>
      <c r="E73" s="57">
        <v>3526.75</v>
      </c>
      <c r="F73" s="57">
        <v>8000</v>
      </c>
      <c r="G73" s="57">
        <v>8000</v>
      </c>
      <c r="H73" s="57">
        <v>1000</v>
      </c>
      <c r="I73" s="57">
        <v>1000</v>
      </c>
    </row>
    <row r="74" spans="1:9" ht="14.25" customHeight="1" x14ac:dyDescent="0.25">
      <c r="A74" s="69"/>
      <c r="B74" s="81">
        <v>42411</v>
      </c>
      <c r="C74" s="71"/>
      <c r="D74" s="53" t="s">
        <v>156</v>
      </c>
      <c r="E74" s="57">
        <v>385.09</v>
      </c>
      <c r="F74" s="57">
        <v>500</v>
      </c>
      <c r="G74" s="57">
        <v>800</v>
      </c>
      <c r="H74" s="57">
        <v>300</v>
      </c>
      <c r="I74" s="57">
        <v>300</v>
      </c>
    </row>
    <row r="75" spans="1:9" ht="14.25" customHeight="1" x14ac:dyDescent="0.25">
      <c r="A75" s="69"/>
      <c r="B75" s="81">
        <v>42511</v>
      </c>
      <c r="C75" s="71"/>
      <c r="D75" s="53" t="s">
        <v>148</v>
      </c>
      <c r="E75" s="57">
        <v>0</v>
      </c>
      <c r="F75" s="57">
        <v>0</v>
      </c>
      <c r="G75" s="57">
        <v>2000</v>
      </c>
      <c r="H75" s="57">
        <v>0</v>
      </c>
      <c r="I75" s="57">
        <v>0</v>
      </c>
    </row>
    <row r="76" spans="1:9" ht="14.25" customHeight="1" x14ac:dyDescent="0.25">
      <c r="A76" s="69"/>
      <c r="B76" s="81">
        <v>42621</v>
      </c>
      <c r="C76" s="71"/>
      <c r="D76" s="53" t="s">
        <v>149</v>
      </c>
      <c r="E76" s="57">
        <v>1200</v>
      </c>
      <c r="F76" s="57">
        <v>300</v>
      </c>
      <c r="G76" s="57">
        <v>5000</v>
      </c>
      <c r="H76" s="57">
        <v>0</v>
      </c>
      <c r="I76" s="57">
        <v>0</v>
      </c>
    </row>
    <row r="77" spans="1:9" ht="28.5" customHeight="1" x14ac:dyDescent="0.25">
      <c r="A77" s="85" t="s">
        <v>106</v>
      </c>
      <c r="B77" s="87"/>
      <c r="C77" s="71"/>
      <c r="D77" s="26" t="s">
        <v>120</v>
      </c>
      <c r="E77" s="60"/>
      <c r="F77" s="60"/>
      <c r="G77" s="60"/>
      <c r="H77" s="60"/>
      <c r="I77" s="60"/>
    </row>
    <row r="78" spans="1:9" ht="42.75" customHeight="1" x14ac:dyDescent="0.25">
      <c r="A78" s="85" t="s">
        <v>150</v>
      </c>
      <c r="B78" s="87"/>
      <c r="C78" s="71"/>
      <c r="D78" s="88" t="s">
        <v>122</v>
      </c>
      <c r="E78" s="60">
        <f>E79</f>
        <v>449520.17</v>
      </c>
      <c r="F78" s="61">
        <f>F79</f>
        <v>572504</v>
      </c>
      <c r="G78" s="61">
        <f>G79</f>
        <v>753016</v>
      </c>
      <c r="H78" s="61">
        <f>H79</f>
        <v>810016</v>
      </c>
      <c r="I78" s="61">
        <f>I79</f>
        <v>815016</v>
      </c>
    </row>
    <row r="79" spans="1:9" ht="44.25" customHeight="1" x14ac:dyDescent="0.25">
      <c r="A79" s="84" t="s">
        <v>107</v>
      </c>
      <c r="B79" s="81"/>
      <c r="C79" s="71"/>
      <c r="D79" s="53" t="s">
        <v>151</v>
      </c>
      <c r="E79" s="57">
        <f t="shared" ref="E79:G79" si="0">E80</f>
        <v>449520.17</v>
      </c>
      <c r="F79" s="58">
        <f>F80</f>
        <v>572504</v>
      </c>
      <c r="G79" s="58">
        <f t="shared" si="0"/>
        <v>753016</v>
      </c>
      <c r="H79" s="58">
        <f>H80</f>
        <v>810016</v>
      </c>
      <c r="I79" s="58">
        <f>I80</f>
        <v>815016</v>
      </c>
    </row>
    <row r="80" spans="1:9" ht="14.25" customHeight="1" x14ac:dyDescent="0.25">
      <c r="A80" s="52">
        <v>3</v>
      </c>
      <c r="B80" s="81"/>
      <c r="C80" s="89"/>
      <c r="D80" s="26" t="s">
        <v>10</v>
      </c>
      <c r="E80" s="60">
        <f>E81+E85</f>
        <v>449520.17</v>
      </c>
      <c r="F80" s="61">
        <f>F81+F85</f>
        <v>572504</v>
      </c>
      <c r="G80" s="61">
        <f>G81+G85</f>
        <v>753016</v>
      </c>
      <c r="H80" s="61">
        <f>H81+H85</f>
        <v>810016</v>
      </c>
      <c r="I80" s="61">
        <f>I81+I85</f>
        <v>815016</v>
      </c>
    </row>
    <row r="81" spans="1:9" ht="14.25" customHeight="1" x14ac:dyDescent="0.3">
      <c r="A81" s="69">
        <v>31</v>
      </c>
      <c r="B81" s="81"/>
      <c r="C81" s="71"/>
      <c r="D81" s="26" t="s">
        <v>11</v>
      </c>
      <c r="E81" s="90">
        <f>E82+E83+E84</f>
        <v>431286.88</v>
      </c>
      <c r="F81" s="61">
        <f>F82+F83+F84</f>
        <v>552000</v>
      </c>
      <c r="G81" s="61">
        <f>G82+G83+G84</f>
        <v>706000</v>
      </c>
      <c r="H81" s="61">
        <f>H82+H83+H84</f>
        <v>782000</v>
      </c>
      <c r="I81" s="109">
        <f>I82+I83+I84</f>
        <v>787000</v>
      </c>
    </row>
    <row r="82" spans="1:9" ht="14.25" customHeight="1" x14ac:dyDescent="0.25">
      <c r="A82" s="69"/>
      <c r="B82" s="81">
        <v>31111</v>
      </c>
      <c r="C82" s="71"/>
      <c r="D82" s="53" t="s">
        <v>108</v>
      </c>
      <c r="E82" s="57">
        <v>352491.02</v>
      </c>
      <c r="F82" s="58">
        <v>452000</v>
      </c>
      <c r="G82" s="58">
        <v>590000</v>
      </c>
      <c r="H82" s="58">
        <v>660000</v>
      </c>
      <c r="I82" s="59">
        <v>664000</v>
      </c>
    </row>
    <row r="83" spans="1:9" ht="14.25" customHeight="1" x14ac:dyDescent="0.25">
      <c r="A83" s="69"/>
      <c r="B83" s="81">
        <v>31219</v>
      </c>
      <c r="C83" s="71"/>
      <c r="D83" s="53" t="s">
        <v>152</v>
      </c>
      <c r="E83" s="57">
        <v>21367.37</v>
      </c>
      <c r="F83" s="58">
        <v>26000</v>
      </c>
      <c r="G83" s="58">
        <v>26000</v>
      </c>
      <c r="H83" s="58">
        <v>28000</v>
      </c>
      <c r="I83" s="59">
        <v>28000</v>
      </c>
    </row>
    <row r="84" spans="1:9" ht="14.25" customHeight="1" x14ac:dyDescent="0.25">
      <c r="A84" s="69"/>
      <c r="B84" s="81">
        <v>31321</v>
      </c>
      <c r="C84" s="71"/>
      <c r="D84" s="53" t="s">
        <v>153</v>
      </c>
      <c r="E84" s="57">
        <v>57428.49</v>
      </c>
      <c r="F84" s="58">
        <v>74000</v>
      </c>
      <c r="G84" s="58">
        <v>90000</v>
      </c>
      <c r="H84" s="58">
        <v>94000</v>
      </c>
      <c r="I84" s="59">
        <v>95000</v>
      </c>
    </row>
    <row r="85" spans="1:9" ht="14.25" customHeight="1" x14ac:dyDescent="0.25">
      <c r="A85" s="69">
        <v>32</v>
      </c>
      <c r="B85" s="81"/>
      <c r="C85" s="71"/>
      <c r="D85" s="26" t="s">
        <v>27</v>
      </c>
      <c r="E85" s="60">
        <f>E86+E87+E88+E89</f>
        <v>18233.29</v>
      </c>
      <c r="F85" s="61">
        <f>F86+F87+F88+F89+F90</f>
        <v>20504</v>
      </c>
      <c r="G85" s="61">
        <f>G86+G87+G88+G89+G90+G91</f>
        <v>47016</v>
      </c>
      <c r="H85" s="61">
        <f>H86+H87+H88+H89+H90</f>
        <v>28016</v>
      </c>
      <c r="I85" s="109">
        <f>I86+I87+I88+I89+I90</f>
        <v>28016</v>
      </c>
    </row>
    <row r="86" spans="1:9" ht="14.25" customHeight="1" x14ac:dyDescent="0.25">
      <c r="A86" s="69"/>
      <c r="B86" s="81">
        <v>32121</v>
      </c>
      <c r="C86" s="71"/>
      <c r="D86" s="53" t="s">
        <v>95</v>
      </c>
      <c r="E86" s="57">
        <v>18166.93</v>
      </c>
      <c r="F86" s="58">
        <v>20000</v>
      </c>
      <c r="G86" s="58">
        <v>25000</v>
      </c>
      <c r="H86" s="58">
        <v>26000</v>
      </c>
      <c r="I86" s="59">
        <v>26000</v>
      </c>
    </row>
    <row r="87" spans="1:9" ht="14.25" customHeight="1" x14ac:dyDescent="0.25">
      <c r="A87" s="69"/>
      <c r="B87" s="81">
        <v>32231</v>
      </c>
      <c r="C87" s="71"/>
      <c r="D87" s="53" t="s">
        <v>85</v>
      </c>
      <c r="E87" s="57">
        <v>0</v>
      </c>
      <c r="F87" s="58">
        <v>0</v>
      </c>
      <c r="G87" s="58">
        <v>15000</v>
      </c>
      <c r="H87" s="58">
        <v>0</v>
      </c>
      <c r="I87" s="59">
        <v>0</v>
      </c>
    </row>
    <row r="88" spans="1:9" ht="14.25" customHeight="1" x14ac:dyDescent="0.25">
      <c r="A88" s="69"/>
      <c r="B88" s="81">
        <v>32233</v>
      </c>
      <c r="C88" s="71"/>
      <c r="D88" s="53" t="s">
        <v>165</v>
      </c>
      <c r="E88" s="57">
        <v>0</v>
      </c>
      <c r="F88" s="58">
        <v>0</v>
      </c>
      <c r="G88" s="58">
        <v>0</v>
      </c>
      <c r="H88" s="58">
        <v>0</v>
      </c>
      <c r="I88" s="59">
        <v>0</v>
      </c>
    </row>
    <row r="89" spans="1:9" ht="14.25" customHeight="1" x14ac:dyDescent="0.25">
      <c r="A89" s="69"/>
      <c r="B89" s="81">
        <v>32363</v>
      </c>
      <c r="C89" s="71"/>
      <c r="D89" s="53" t="s">
        <v>179</v>
      </c>
      <c r="E89" s="57">
        <v>66.36</v>
      </c>
      <c r="F89" s="58"/>
      <c r="G89" s="58"/>
      <c r="H89" s="58"/>
      <c r="I89" s="59"/>
    </row>
    <row r="90" spans="1:9" ht="14.25" customHeight="1" x14ac:dyDescent="0.25">
      <c r="A90" s="69"/>
      <c r="B90" s="81">
        <v>32955</v>
      </c>
      <c r="C90" s="71"/>
      <c r="D90" s="53" t="s">
        <v>180</v>
      </c>
      <c r="E90" s="57">
        <v>0</v>
      </c>
      <c r="F90" s="58">
        <v>504</v>
      </c>
      <c r="G90" s="58">
        <v>2016</v>
      </c>
      <c r="H90" s="58">
        <v>2016</v>
      </c>
      <c r="I90" s="59">
        <v>2016</v>
      </c>
    </row>
    <row r="91" spans="1:9" ht="25.5" x14ac:dyDescent="0.25">
      <c r="A91" s="173">
        <v>4</v>
      </c>
      <c r="B91" s="174"/>
      <c r="C91" s="175"/>
      <c r="D91" s="26" t="s">
        <v>12</v>
      </c>
      <c r="E91" s="57">
        <v>0</v>
      </c>
      <c r="F91" s="58">
        <v>5000</v>
      </c>
      <c r="G91" s="58">
        <v>5000</v>
      </c>
      <c r="H91" s="58">
        <v>0</v>
      </c>
      <c r="I91" s="59">
        <v>0</v>
      </c>
    </row>
    <row r="92" spans="1:9" ht="25.5" x14ac:dyDescent="0.25">
      <c r="A92" s="177">
        <v>42</v>
      </c>
      <c r="B92" s="127"/>
      <c r="C92" s="128"/>
      <c r="D92" s="26" t="s">
        <v>35</v>
      </c>
      <c r="E92" s="60">
        <v>0</v>
      </c>
      <c r="F92" s="61">
        <v>0</v>
      </c>
      <c r="G92" s="61">
        <v>5000</v>
      </c>
      <c r="H92" s="61">
        <v>0</v>
      </c>
      <c r="I92" s="109">
        <v>0</v>
      </c>
    </row>
    <row r="93" spans="1:9" x14ac:dyDescent="0.25">
      <c r="A93" s="126"/>
      <c r="B93" s="176">
        <v>42621</v>
      </c>
      <c r="C93" s="128"/>
      <c r="D93" s="53" t="s">
        <v>149</v>
      </c>
      <c r="E93" s="57">
        <v>0</v>
      </c>
      <c r="F93" s="58">
        <v>0</v>
      </c>
      <c r="G93" s="58">
        <v>5000</v>
      </c>
      <c r="H93" s="58">
        <v>0</v>
      </c>
      <c r="I93" s="59">
        <v>0</v>
      </c>
    </row>
    <row r="94" spans="1:9" ht="25.5" x14ac:dyDescent="0.25">
      <c r="A94" s="85" t="s">
        <v>106</v>
      </c>
      <c r="B94" s="87"/>
      <c r="C94" s="71"/>
      <c r="D94" s="26" t="s">
        <v>120</v>
      </c>
      <c r="E94" s="60">
        <v>928.29</v>
      </c>
      <c r="F94" s="61">
        <v>1050</v>
      </c>
      <c r="G94" s="61">
        <v>800</v>
      </c>
      <c r="H94" s="61">
        <v>800</v>
      </c>
      <c r="I94" s="109">
        <v>800</v>
      </c>
    </row>
    <row r="95" spans="1:9" ht="14.25" customHeight="1" x14ac:dyDescent="0.25">
      <c r="A95" s="164" t="s">
        <v>121</v>
      </c>
      <c r="B95" s="165"/>
      <c r="C95" s="166"/>
      <c r="D95" s="26" t="s">
        <v>27</v>
      </c>
      <c r="E95" s="60">
        <f>E96</f>
        <v>928.29</v>
      </c>
      <c r="F95" s="61">
        <f>F96</f>
        <v>1050</v>
      </c>
      <c r="G95" s="61">
        <f>G96</f>
        <v>800</v>
      </c>
      <c r="H95" s="61">
        <f>H96</f>
        <v>800</v>
      </c>
      <c r="I95" s="109">
        <f>I96</f>
        <v>800</v>
      </c>
    </row>
    <row r="96" spans="1:9" ht="14.25" customHeight="1" x14ac:dyDescent="0.25">
      <c r="A96" s="161" t="s">
        <v>110</v>
      </c>
      <c r="B96" s="162"/>
      <c r="C96" s="163"/>
      <c r="D96" s="33" t="s">
        <v>109</v>
      </c>
      <c r="E96" s="60">
        <f>E97</f>
        <v>928.29</v>
      </c>
      <c r="F96" s="60">
        <f t="shared" ref="E96:I97" si="1">F97</f>
        <v>1050</v>
      </c>
      <c r="G96" s="60">
        <f t="shared" si="1"/>
        <v>800</v>
      </c>
      <c r="H96" s="60">
        <f t="shared" si="1"/>
        <v>800</v>
      </c>
      <c r="I96" s="60">
        <f t="shared" si="1"/>
        <v>800</v>
      </c>
    </row>
    <row r="97" spans="1:9" ht="14.25" customHeight="1" x14ac:dyDescent="0.25">
      <c r="A97" s="167">
        <v>3</v>
      </c>
      <c r="B97" s="168"/>
      <c r="C97" s="169"/>
      <c r="D97" s="26" t="s">
        <v>10</v>
      </c>
      <c r="E97" s="60">
        <f t="shared" si="1"/>
        <v>928.29</v>
      </c>
      <c r="F97" s="60">
        <f t="shared" si="1"/>
        <v>1050</v>
      </c>
      <c r="G97" s="60">
        <f t="shared" si="1"/>
        <v>800</v>
      </c>
      <c r="H97" s="60">
        <f t="shared" si="1"/>
        <v>800</v>
      </c>
      <c r="I97" s="60">
        <f t="shared" si="1"/>
        <v>800</v>
      </c>
    </row>
    <row r="98" spans="1:9" ht="14.25" customHeight="1" x14ac:dyDescent="0.25">
      <c r="A98" s="170">
        <v>32</v>
      </c>
      <c r="B98" s="171"/>
      <c r="C98" s="172"/>
      <c r="D98" s="53" t="s">
        <v>27</v>
      </c>
      <c r="E98" s="57">
        <v>928.29</v>
      </c>
      <c r="F98" s="57">
        <f>F99+F100</f>
        <v>1050</v>
      </c>
      <c r="G98" s="57">
        <f>G99+G100</f>
        <v>800</v>
      </c>
      <c r="H98" s="57">
        <f>H99+H100</f>
        <v>800</v>
      </c>
      <c r="I98" s="57">
        <f>I99+I100</f>
        <v>800</v>
      </c>
    </row>
    <row r="99" spans="1:9" ht="14.25" customHeight="1" x14ac:dyDescent="0.25">
      <c r="A99" s="54"/>
      <c r="B99" s="55">
        <v>32219</v>
      </c>
      <c r="C99" s="56"/>
      <c r="D99" s="72" t="s">
        <v>125</v>
      </c>
      <c r="E99" s="57">
        <v>928.29</v>
      </c>
      <c r="F99" s="58">
        <v>1050</v>
      </c>
      <c r="G99" s="58">
        <v>800</v>
      </c>
      <c r="H99" s="58">
        <v>800</v>
      </c>
      <c r="I99" s="58">
        <v>800</v>
      </c>
    </row>
    <row r="100" spans="1:9" ht="14.25" customHeight="1" x14ac:dyDescent="0.25">
      <c r="A100" s="54"/>
      <c r="B100" s="55"/>
      <c r="C100" s="56"/>
      <c r="D100" s="53"/>
      <c r="E100" s="57"/>
      <c r="F100" s="58"/>
      <c r="G100" s="58"/>
      <c r="H100" s="58"/>
      <c r="I100" s="58"/>
    </row>
    <row r="101" spans="1:9" ht="37.5" customHeight="1" x14ac:dyDescent="0.25">
      <c r="A101" s="164" t="s">
        <v>106</v>
      </c>
      <c r="B101" s="165"/>
      <c r="C101" s="166"/>
      <c r="D101" s="26" t="s">
        <v>120</v>
      </c>
      <c r="E101" s="57"/>
      <c r="F101" s="58"/>
      <c r="G101" s="58"/>
      <c r="H101" s="58"/>
      <c r="I101" s="59"/>
    </row>
    <row r="102" spans="1:9" x14ac:dyDescent="0.25">
      <c r="A102" s="164" t="s">
        <v>121</v>
      </c>
      <c r="B102" s="165"/>
      <c r="C102" s="166"/>
      <c r="D102" s="26" t="s">
        <v>27</v>
      </c>
      <c r="E102" s="60">
        <f>E104+E108+E118</f>
        <v>3109.26</v>
      </c>
      <c r="F102" s="61">
        <f>F104+F108+F118</f>
        <v>7200</v>
      </c>
      <c r="G102" s="61">
        <f>G104+G108+G118</f>
        <v>3700</v>
      </c>
      <c r="H102" s="61">
        <f>H103</f>
        <v>3700</v>
      </c>
      <c r="I102" s="109">
        <f>I103</f>
        <v>3700</v>
      </c>
    </row>
    <row r="103" spans="1:9" ht="42.75" customHeight="1" x14ac:dyDescent="0.25">
      <c r="A103" s="161" t="s">
        <v>115</v>
      </c>
      <c r="B103" s="162"/>
      <c r="C103" s="163"/>
      <c r="D103" s="33" t="s">
        <v>159</v>
      </c>
      <c r="E103" s="60">
        <f>E104+E108</f>
        <v>3109.26</v>
      </c>
      <c r="F103" s="60">
        <f>F104+F108+F118</f>
        <v>7200</v>
      </c>
      <c r="G103" s="60">
        <f>G104+G108+G118</f>
        <v>3700</v>
      </c>
      <c r="H103" s="60">
        <v>3700</v>
      </c>
      <c r="I103" s="60">
        <v>3700</v>
      </c>
    </row>
    <row r="104" spans="1:9" ht="18" customHeight="1" x14ac:dyDescent="0.25">
      <c r="A104" s="91">
        <v>3</v>
      </c>
      <c r="B104" s="92"/>
      <c r="C104" s="33"/>
      <c r="D104" s="33" t="s">
        <v>10</v>
      </c>
      <c r="E104" s="60"/>
      <c r="F104" s="60">
        <f>F105</f>
        <v>0</v>
      </c>
      <c r="G104" s="60">
        <f>G105</f>
        <v>0</v>
      </c>
      <c r="H104" s="60">
        <f>H105</f>
        <v>0</v>
      </c>
      <c r="I104" s="60">
        <f>I105</f>
        <v>0</v>
      </c>
    </row>
    <row r="105" spans="1:9" s="97" customFormat="1" ht="15.75" customHeight="1" x14ac:dyDescent="0.25">
      <c r="A105" s="93">
        <v>31</v>
      </c>
      <c r="B105" s="94"/>
      <c r="C105" s="95"/>
      <c r="D105" s="33" t="s">
        <v>11</v>
      </c>
      <c r="E105" s="96"/>
      <c r="F105" s="57">
        <v>0</v>
      </c>
      <c r="G105" s="57">
        <f>G106+G107</f>
        <v>0</v>
      </c>
      <c r="H105" s="57">
        <f>H106+H107</f>
        <v>0</v>
      </c>
      <c r="I105" s="57">
        <f>I106+I107</f>
        <v>0</v>
      </c>
    </row>
    <row r="106" spans="1:9" s="97" customFormat="1" ht="17.25" customHeight="1" x14ac:dyDescent="0.25">
      <c r="A106" s="93"/>
      <c r="B106" s="94">
        <v>31111</v>
      </c>
      <c r="C106" s="95"/>
      <c r="D106" s="33" t="s">
        <v>108</v>
      </c>
      <c r="E106" s="96"/>
      <c r="F106" s="57">
        <v>0</v>
      </c>
      <c r="G106" s="57">
        <v>0</v>
      </c>
      <c r="H106" s="57">
        <v>0</v>
      </c>
      <c r="I106" s="57">
        <v>0</v>
      </c>
    </row>
    <row r="107" spans="1:9" s="97" customFormat="1" ht="17.25" customHeight="1" x14ac:dyDescent="0.25">
      <c r="A107" s="93"/>
      <c r="B107" s="94">
        <v>31321</v>
      </c>
      <c r="C107" s="95"/>
      <c r="D107" s="33" t="s">
        <v>153</v>
      </c>
      <c r="E107" s="96"/>
      <c r="F107" s="57">
        <v>0</v>
      </c>
      <c r="G107" s="57">
        <v>0</v>
      </c>
      <c r="H107" s="57">
        <v>0</v>
      </c>
      <c r="I107" s="57">
        <v>0</v>
      </c>
    </row>
    <row r="108" spans="1:9" ht="23.25" customHeight="1" x14ac:dyDescent="0.25">
      <c r="A108" s="167">
        <v>3</v>
      </c>
      <c r="B108" s="168"/>
      <c r="C108" s="169"/>
      <c r="D108" s="26" t="s">
        <v>10</v>
      </c>
      <c r="E108" s="60">
        <f>E109</f>
        <v>3109.26</v>
      </c>
      <c r="F108" s="60">
        <f>F109</f>
        <v>6700</v>
      </c>
      <c r="G108" s="60">
        <f>G109</f>
        <v>3700</v>
      </c>
      <c r="H108" s="60">
        <f>H109</f>
        <v>3700</v>
      </c>
      <c r="I108" s="60">
        <f>I109</f>
        <v>3700</v>
      </c>
    </row>
    <row r="109" spans="1:9" ht="14.25" customHeight="1" x14ac:dyDescent="0.25">
      <c r="A109" s="69">
        <v>32</v>
      </c>
      <c r="B109" s="70"/>
      <c r="C109" s="71"/>
      <c r="D109" s="26" t="s">
        <v>27</v>
      </c>
      <c r="E109" s="60">
        <f>E110+E111+E112+E113+E114+E115+E116+E117</f>
        <v>3109.26</v>
      </c>
      <c r="F109" s="60">
        <f>F110+F111+F112+F113+F114+F115+F116+F117</f>
        <v>6700</v>
      </c>
      <c r="G109" s="60">
        <f>G110+G111+G112+G113+G114+G115+G116+G117</f>
        <v>3700</v>
      </c>
      <c r="H109" s="60">
        <f>H110+H111+H112+H113+H114+H115+H116+H117</f>
        <v>3700</v>
      </c>
      <c r="I109" s="60">
        <f>I110+I111+I112+I113+I114+I115+I116+I117</f>
        <v>3700</v>
      </c>
    </row>
    <row r="110" spans="1:9" ht="14.25" customHeight="1" x14ac:dyDescent="0.25">
      <c r="A110" s="69"/>
      <c r="B110" s="70">
        <v>32131</v>
      </c>
      <c r="C110" s="71"/>
      <c r="D110" s="53" t="s">
        <v>154</v>
      </c>
      <c r="E110" s="57"/>
      <c r="F110" s="57">
        <v>500</v>
      </c>
      <c r="G110" s="57">
        <v>500</v>
      </c>
      <c r="H110" s="57">
        <v>500</v>
      </c>
      <c r="I110" s="57">
        <v>500</v>
      </c>
    </row>
    <row r="111" spans="1:9" ht="14.25" customHeight="1" x14ac:dyDescent="0.25">
      <c r="A111" s="69"/>
      <c r="B111" s="70">
        <v>32211</v>
      </c>
      <c r="C111" s="71"/>
      <c r="D111" s="53" t="s">
        <v>84</v>
      </c>
      <c r="E111" s="57">
        <v>2029.47</v>
      </c>
      <c r="F111" s="58">
        <v>500</v>
      </c>
      <c r="G111" s="58">
        <v>500</v>
      </c>
      <c r="H111" s="58">
        <v>500</v>
      </c>
      <c r="I111" s="58">
        <v>500</v>
      </c>
    </row>
    <row r="112" spans="1:9" ht="14.25" customHeight="1" x14ac:dyDescent="0.25">
      <c r="A112" s="69"/>
      <c r="B112" s="70">
        <v>32212</v>
      </c>
      <c r="C112" s="71"/>
      <c r="D112" s="53" t="s">
        <v>126</v>
      </c>
      <c r="E112" s="57">
        <v>0</v>
      </c>
      <c r="F112" s="58">
        <v>200</v>
      </c>
      <c r="G112" s="58">
        <v>200</v>
      </c>
      <c r="H112" s="58">
        <v>200</v>
      </c>
      <c r="I112" s="58">
        <v>200</v>
      </c>
    </row>
    <row r="113" spans="1:9" ht="14.25" customHeight="1" x14ac:dyDescent="0.25">
      <c r="A113" s="69"/>
      <c r="B113" s="70">
        <v>32219</v>
      </c>
      <c r="C113" s="71"/>
      <c r="D113" s="72" t="s">
        <v>155</v>
      </c>
      <c r="E113" s="57">
        <v>1079.79</v>
      </c>
      <c r="F113" s="58">
        <v>4000</v>
      </c>
      <c r="G113" s="58">
        <v>1000</v>
      </c>
      <c r="H113" s="58">
        <v>1000</v>
      </c>
      <c r="I113" s="58">
        <v>1000</v>
      </c>
    </row>
    <row r="114" spans="1:9" ht="14.25" customHeight="1" x14ac:dyDescent="0.25">
      <c r="A114" s="69"/>
      <c r="B114" s="70">
        <v>32219</v>
      </c>
      <c r="C114" s="71"/>
      <c r="D114" s="72" t="s">
        <v>160</v>
      </c>
      <c r="E114" s="58">
        <v>0</v>
      </c>
      <c r="F114" s="58">
        <v>1500</v>
      </c>
      <c r="G114" s="58">
        <v>1500</v>
      </c>
      <c r="H114" s="58">
        <v>1500</v>
      </c>
      <c r="I114" s="58">
        <v>1500</v>
      </c>
    </row>
    <row r="115" spans="1:9" ht="14.25" customHeight="1" x14ac:dyDescent="0.25">
      <c r="A115" s="70"/>
      <c r="B115" s="70">
        <v>32224</v>
      </c>
      <c r="C115" s="70"/>
      <c r="D115" s="72" t="s">
        <v>162</v>
      </c>
      <c r="E115" s="105">
        <v>0</v>
      </c>
      <c r="F115" s="58">
        <v>0</v>
      </c>
      <c r="G115" s="58">
        <v>0</v>
      </c>
      <c r="H115" s="58">
        <v>0</v>
      </c>
      <c r="I115" s="58">
        <v>0</v>
      </c>
    </row>
    <row r="116" spans="1:9" ht="14.25" customHeight="1" x14ac:dyDescent="0.25">
      <c r="A116" s="70"/>
      <c r="B116" s="70">
        <v>32231</v>
      </c>
      <c r="C116" s="70"/>
      <c r="D116" s="72" t="s">
        <v>85</v>
      </c>
      <c r="E116" s="105">
        <v>0</v>
      </c>
      <c r="F116" s="58">
        <v>0</v>
      </c>
      <c r="G116" s="58">
        <v>0</v>
      </c>
      <c r="H116" s="58">
        <v>0</v>
      </c>
      <c r="I116" s="58">
        <v>0</v>
      </c>
    </row>
    <row r="117" spans="1:9" ht="14.25" customHeight="1" x14ac:dyDescent="0.25">
      <c r="A117" s="70"/>
      <c r="B117" s="70">
        <v>32233</v>
      </c>
      <c r="C117" s="70"/>
      <c r="D117" s="72" t="s">
        <v>86</v>
      </c>
      <c r="E117" s="105">
        <v>0</v>
      </c>
      <c r="F117" s="58">
        <v>0</v>
      </c>
      <c r="G117" s="58">
        <v>0</v>
      </c>
      <c r="H117" s="58">
        <v>0</v>
      </c>
      <c r="I117" s="58">
        <v>0</v>
      </c>
    </row>
    <row r="118" spans="1:9" ht="14.25" customHeight="1" x14ac:dyDescent="0.25">
      <c r="A118" s="101">
        <v>4</v>
      </c>
      <c r="B118" s="102"/>
      <c r="C118" s="102"/>
      <c r="D118" s="103" t="s">
        <v>161</v>
      </c>
      <c r="E118" s="110">
        <f>E119</f>
        <v>0</v>
      </c>
      <c r="F118" s="61">
        <f>F119</f>
        <v>500</v>
      </c>
      <c r="G118" s="107">
        <f t="shared" ref="G118:I119" si="2">G119</f>
        <v>0</v>
      </c>
      <c r="H118" s="107">
        <f t="shared" si="2"/>
        <v>0</v>
      </c>
      <c r="I118" s="107">
        <f t="shared" si="2"/>
        <v>0</v>
      </c>
    </row>
    <row r="119" spans="1:9" ht="25.5" customHeight="1" x14ac:dyDescent="0.25">
      <c r="A119" s="104">
        <v>42</v>
      </c>
      <c r="B119" s="102"/>
      <c r="C119" s="102"/>
      <c r="D119" s="103" t="s">
        <v>35</v>
      </c>
      <c r="E119" s="110">
        <f>E120</f>
        <v>0</v>
      </c>
      <c r="F119" s="61">
        <v>500</v>
      </c>
      <c r="G119" s="107">
        <f t="shared" si="2"/>
        <v>0</v>
      </c>
      <c r="H119" s="107">
        <f t="shared" si="2"/>
        <v>0</v>
      </c>
      <c r="I119" s="107">
        <f t="shared" si="2"/>
        <v>0</v>
      </c>
    </row>
    <row r="120" spans="1:9" ht="14.25" customHeight="1" x14ac:dyDescent="0.25">
      <c r="A120" s="99"/>
      <c r="B120" s="70">
        <v>42211</v>
      </c>
      <c r="C120" s="99"/>
      <c r="D120" s="100" t="s">
        <v>145</v>
      </c>
      <c r="E120" s="111">
        <v>0</v>
      </c>
      <c r="F120" s="58">
        <v>500</v>
      </c>
      <c r="G120" s="108">
        <v>0</v>
      </c>
      <c r="H120" s="108">
        <v>0</v>
      </c>
      <c r="I120" s="108">
        <v>0</v>
      </c>
    </row>
    <row r="121" spans="1:9" ht="14.25" customHeight="1" x14ac:dyDescent="0.25">
      <c r="A121" s="98"/>
      <c r="B121" s="98"/>
      <c r="C121" s="98"/>
      <c r="D121" s="98"/>
      <c r="E121" s="98"/>
      <c r="F121" s="98"/>
      <c r="G121" s="98"/>
      <c r="H121" s="98"/>
      <c r="I121" s="98"/>
    </row>
    <row r="122" spans="1:9" ht="14.25" customHeight="1" x14ac:dyDescent="0.25"/>
    <row r="123" spans="1:9" ht="14.25" customHeight="1" x14ac:dyDescent="0.25"/>
    <row r="124" spans="1:9" ht="14.25" customHeight="1" x14ac:dyDescent="0.25"/>
    <row r="129" ht="14.25" customHeight="1" x14ac:dyDescent="0.25"/>
    <row r="130" ht="14.25" customHeight="1" x14ac:dyDescent="0.25"/>
    <row r="131" ht="4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1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70" ht="15" customHeight="1" x14ac:dyDescent="0.25"/>
    <row r="171" ht="14.25" customHeight="1" x14ac:dyDescent="0.25"/>
    <row r="172" ht="15" customHeight="1" x14ac:dyDescent="0.25"/>
    <row r="175" ht="15" customHeight="1" x14ac:dyDescent="0.25"/>
  </sheetData>
  <mergeCells count="21">
    <mergeCell ref="A103:C103"/>
    <mergeCell ref="A101:C101"/>
    <mergeCell ref="A102:C102"/>
    <mergeCell ref="A108:C108"/>
    <mergeCell ref="A6:C6"/>
    <mergeCell ref="A8:C8"/>
    <mergeCell ref="A10:C10"/>
    <mergeCell ref="A95:C95"/>
    <mergeCell ref="A96:C96"/>
    <mergeCell ref="A97:C97"/>
    <mergeCell ref="A98:C98"/>
    <mergeCell ref="A65:C65"/>
    <mergeCell ref="A66:C66"/>
    <mergeCell ref="A67:C67"/>
    <mergeCell ref="A68:C68"/>
    <mergeCell ref="A91:C91"/>
    <mergeCell ref="A1:I1"/>
    <mergeCell ref="A3:I3"/>
    <mergeCell ref="A5:C5"/>
    <mergeCell ref="A7:C7"/>
    <mergeCell ref="A9:C9"/>
  </mergeCells>
  <pageMargins left="0.7" right="0.7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 Račun prihoda i rashoda</vt:lpstr>
      <vt:lpstr>List1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Vrtic</cp:lastModifiedBy>
  <cp:lastPrinted>2024-11-27T07:39:23Z</cp:lastPrinted>
  <dcterms:created xsi:type="dcterms:W3CDTF">2022-08-12T12:51:27Z</dcterms:created>
  <dcterms:modified xsi:type="dcterms:W3CDTF">2024-11-27T07:39:36Z</dcterms:modified>
</cp:coreProperties>
</file>